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Default Extension="wmf" ContentType="image/x-w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showInkAnnotation="0" autoCompressPictures="0"/>
  <bookViews>
    <workbookView xWindow="480" yWindow="120" windowWidth="14820" windowHeight="12180"/>
  </bookViews>
  <sheets>
    <sheet name="Level 1" sheetId="1" r:id="rId1"/>
    <sheet name="Level 2" sheetId="3" r:id="rId2"/>
    <sheet name="Level 3" sheetId="2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6" i="1" l="1"/>
  <c r="L7" i="1"/>
  <c r="K9" i="1"/>
  <c r="C28" i="2"/>
  <c r="H26" i="2"/>
  <c r="D25" i="2"/>
  <c r="M21" i="2"/>
  <c r="I20" i="2"/>
  <c r="D20" i="2"/>
  <c r="J16" i="2"/>
  <c r="F16" i="2"/>
  <c r="D13" i="2"/>
  <c r="K11" i="2"/>
  <c r="G10" i="2"/>
  <c r="M7" i="2"/>
  <c r="H7" i="2"/>
  <c r="D7" i="2"/>
  <c r="D7" i="3"/>
  <c r="H7" i="3"/>
  <c r="M7" i="3"/>
  <c r="G10" i="3"/>
  <c r="K11" i="3"/>
  <c r="D13" i="3"/>
  <c r="F16" i="3"/>
  <c r="J16" i="3"/>
  <c r="D20" i="3"/>
  <c r="I20" i="3"/>
  <c r="M21" i="3"/>
  <c r="L24" i="3"/>
  <c r="D25" i="3"/>
  <c r="H26" i="3"/>
  <c r="C28" i="3"/>
  <c r="K26" i="3"/>
  <c r="M17" i="1"/>
  <c r="K15" i="1"/>
  <c r="K13" i="1"/>
  <c r="M19" i="1"/>
  <c r="L17" i="1"/>
  <c r="L15" i="1"/>
  <c r="M11" i="1"/>
  <c r="L11" i="1"/>
  <c r="D30" i="1"/>
  <c r="D29" i="1"/>
  <c r="L13" i="1"/>
  <c r="L9" i="1"/>
  <c r="H20" i="1"/>
  <c r="L24" i="2"/>
  <c r="K26" i="2"/>
</calcChain>
</file>

<file path=xl/sharedStrings.xml><?xml version="1.0" encoding="utf-8"?>
<sst xmlns="http://schemas.openxmlformats.org/spreadsheetml/2006/main" count="35" uniqueCount="7">
  <si>
    <t>Across</t>
  </si>
  <si>
    <t>Down</t>
  </si>
  <si>
    <t>Gold Dug</t>
  </si>
  <si>
    <t>Subtract</t>
  </si>
  <si>
    <t>Add</t>
  </si>
  <si>
    <t>Multiply</t>
  </si>
  <si>
    <t>Divide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</si>
</sst>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</font>
    <font>
      <sz val="8"/>
      <name val="Arial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10"/>
      <color indexed="24"/>
      <name val="Arial"/>
    </font>
    <font>
      <sz val="12"/>
      <name val="Times New Roman"/>
      <family val="1"/>
    </font>
    <font>
      <b/>
      <i/>
      <sz val="20"/>
      <color indexed="12"/>
      <name val="Times New Roman"/>
      <family val="1"/>
    </font>
    <font>
      <b/>
      <sz val="20"/>
      <color indexed="12"/>
      <name val="Times New Roman"/>
      <family val="1"/>
    </font>
    <font>
      <sz val="12"/>
      <color indexed="24"/>
      <name val="Times New Roman"/>
      <family val="1"/>
    </font>
    <font>
      <sz val="10"/>
      <color indexed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35"/>
      </left>
      <right style="thin">
        <color indexed="35"/>
      </right>
      <top style="thin">
        <color indexed="35"/>
      </top>
      <bottom style="thin">
        <color indexed="35"/>
      </bottom>
      <diagonal/>
    </border>
    <border>
      <left style="thin">
        <color indexed="35"/>
      </left>
      <right/>
      <top style="thin">
        <color indexed="35"/>
      </top>
      <bottom style="thin">
        <color indexed="35"/>
      </bottom>
      <diagonal/>
    </border>
    <border>
      <left/>
      <right style="thin">
        <color indexed="35"/>
      </right>
      <top style="thin">
        <color indexed="35"/>
      </top>
      <bottom style="thin">
        <color indexed="35"/>
      </bottom>
      <diagonal/>
    </border>
    <border>
      <left/>
      <right/>
      <top style="thin">
        <color indexed="35"/>
      </top>
      <bottom style="thin">
        <color indexed="35"/>
      </bottom>
      <diagonal/>
    </border>
    <border>
      <left style="thin">
        <color indexed="35"/>
      </left>
      <right style="thin">
        <color indexed="35"/>
      </right>
      <top style="thin">
        <color indexed="35"/>
      </top>
      <bottom/>
      <diagonal/>
    </border>
    <border>
      <left style="thin">
        <color indexed="35"/>
      </left>
      <right style="thin">
        <color indexed="35"/>
      </right>
      <top/>
      <bottom/>
      <diagonal/>
    </border>
    <border>
      <left style="thin">
        <color indexed="35"/>
      </left>
      <right style="thin">
        <color indexed="35"/>
      </right>
      <top/>
      <bottom style="thin">
        <color indexed="35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0" fillId="3" borderId="0" xfId="0" applyFill="1"/>
    <xf numFmtId="0" fontId="5" fillId="3" borderId="0" xfId="0" applyFont="1" applyFill="1"/>
    <xf numFmtId="0" fontId="5" fillId="3" borderId="0" xfId="0" applyFont="1" applyFill="1" applyBorder="1"/>
    <xf numFmtId="0" fontId="0" fillId="3" borderId="2" xfId="0" applyFill="1" applyBorder="1"/>
    <xf numFmtId="0" fontId="3" fillId="3" borderId="2" xfId="0" applyFont="1" applyFill="1" applyBorder="1" applyAlignment="1">
      <alignment horizontal="center" vertical="center"/>
    </xf>
    <xf numFmtId="0" fontId="0" fillId="3" borderId="3" xfId="0" applyFill="1" applyBorder="1"/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3" borderId="4" xfId="0" applyFill="1" applyBorder="1"/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0" fillId="3" borderId="8" xfId="0" applyFill="1" applyBorder="1"/>
    <xf numFmtId="0" fontId="5" fillId="3" borderId="2" xfId="0" applyFont="1" applyFill="1" applyBorder="1"/>
    <xf numFmtId="0" fontId="6" fillId="3" borderId="0" xfId="0" applyFont="1" applyFill="1"/>
    <xf numFmtId="0" fontId="6" fillId="3" borderId="0" xfId="0" applyFont="1" applyFill="1" applyBorder="1"/>
    <xf numFmtId="0" fontId="9" fillId="3" borderId="0" xfId="0" applyFont="1" applyFill="1"/>
    <xf numFmtId="0" fontId="9" fillId="3" borderId="0" xfId="0" applyFont="1" applyFill="1" applyBorder="1"/>
    <xf numFmtId="0" fontId="1" fillId="3" borderId="0" xfId="0" applyFont="1" applyFill="1"/>
    <xf numFmtId="0" fontId="10" fillId="3" borderId="0" xfId="0" applyFont="1" applyFill="1"/>
    <xf numFmtId="0" fontId="6" fillId="6" borderId="1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</cellXfs>
  <cellStyles count="1">
    <cellStyle name="Normal" xfId="0" builtinId="0"/>
  </cellStyles>
  <dxfs count="44">
    <dxf>
      <font>
        <condense val="0"/>
        <extend val="0"/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ndense val="0"/>
        <extend val="0"/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ndense val="0"/>
        <extend val="0"/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ndense val="0"/>
        <extend val="0"/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ndense val="0"/>
        <extend val="0"/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ndense val="0"/>
        <extend val="0"/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ndense val="0"/>
        <extend val="0"/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ndense val="0"/>
        <extend val="0"/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ndense val="0"/>
        <extend val="0"/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ndense val="0"/>
        <extend val="0"/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ndense val="0"/>
        <extend val="0"/>
        <color indexed="8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ndense val="0"/>
        <extend val="0"/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ndense val="0"/>
        <extend val="0"/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ndense val="0"/>
        <extend val="0"/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ndense val="0"/>
        <extend val="0"/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ndense val="0"/>
        <extend val="0"/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ndense val="0"/>
        <extend val="0"/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ndense val="0"/>
        <extend val="0"/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ndense val="0"/>
        <extend val="0"/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ndense val="0"/>
        <extend val="0"/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ndense val="0"/>
        <extend val="0"/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ndense val="0"/>
        <extend val="0"/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ndense val="0"/>
        <extend val="0"/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ndense val="0"/>
        <extend val="0"/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ndense val="0"/>
        <extend val="0"/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ndense val="0"/>
        <extend val="0"/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ndense val="0"/>
        <extend val="0"/>
        <color indexed="8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ndense val="0"/>
        <extend val="0"/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ndense val="0"/>
        <extend val="0"/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ndense val="0"/>
        <extend val="0"/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ndense val="0"/>
        <extend val="0"/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ndense val="0"/>
        <extend val="0"/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ndense val="0"/>
        <extend val="0"/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ndense val="0"/>
        <extend val="0"/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ndense val="0"/>
        <extend val="0"/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ndense val="0"/>
        <extend val="0"/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ndense val="0"/>
        <extend val="0"/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ndense val="0"/>
        <extend val="0"/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ndense val="0"/>
        <extend val="0"/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ndense val="0"/>
        <extend val="0"/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ndense val="0"/>
        <extend val="0"/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ndense val="0"/>
        <extend val="0"/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ndense val="0"/>
        <extend val="0"/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ndense val="0"/>
        <extend val="0"/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663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E101"/>
      <rgbColor rgb="00FFFF00"/>
      <rgbColor rgb="00996633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4" Type="http://schemas.openxmlformats.org/officeDocument/2006/relationships/image" Target="../media/image4.png"/><Relationship Id="rId1" Type="http://schemas.openxmlformats.org/officeDocument/2006/relationships/image" Target="../media/image1.wmf"/><Relationship Id="rId2" Type="http://schemas.openxmlformats.org/officeDocument/2006/relationships/image" Target="../media/image2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4" Type="http://schemas.openxmlformats.org/officeDocument/2006/relationships/image" Target="../media/image4.png"/><Relationship Id="rId5" Type="http://schemas.openxmlformats.org/officeDocument/2006/relationships/image" Target="../media/image5.wmf"/><Relationship Id="rId6" Type="http://schemas.openxmlformats.org/officeDocument/2006/relationships/image" Target="../media/image6.wmf"/><Relationship Id="rId1" Type="http://schemas.openxmlformats.org/officeDocument/2006/relationships/image" Target="../media/image1.wmf"/><Relationship Id="rId2" Type="http://schemas.openxmlformats.org/officeDocument/2006/relationships/image" Target="../media/image2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4" Type="http://schemas.openxmlformats.org/officeDocument/2006/relationships/image" Target="../media/image4.png"/><Relationship Id="rId5" Type="http://schemas.openxmlformats.org/officeDocument/2006/relationships/image" Target="../media/image5.wmf"/><Relationship Id="rId6" Type="http://schemas.openxmlformats.org/officeDocument/2006/relationships/image" Target="../media/image6.wmf"/><Relationship Id="rId1" Type="http://schemas.openxmlformats.org/officeDocument/2006/relationships/image" Target="../media/image1.wmf"/><Relationship Id="rId2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292100</xdr:colOff>
      <xdr:row>1</xdr:row>
      <xdr:rowOff>12700</xdr:rowOff>
    </xdr:from>
    <xdr:to>
      <xdr:col>3</xdr:col>
      <xdr:colOff>368300</xdr:colOff>
      <xdr:row>3</xdr:row>
      <xdr:rowOff>50800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92100" y="165100"/>
          <a:ext cx="2095500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2000" b="1" i="1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Gold Mine</a:t>
          </a:r>
        </a:p>
      </xdr:txBody>
    </xdr:sp>
    <xdr:clientData/>
  </xdr:twoCellAnchor>
  <xdr:twoCellAnchor>
    <xdr:from>
      <xdr:col>3</xdr:col>
      <xdr:colOff>482600</xdr:colOff>
      <xdr:row>1</xdr:row>
      <xdr:rowOff>50800</xdr:rowOff>
    </xdr:from>
    <xdr:to>
      <xdr:col>8</xdr:col>
      <xdr:colOff>12700</xdr:colOff>
      <xdr:row>2</xdr:row>
      <xdr:rowOff>139700</xdr:rowOff>
    </xdr:to>
    <xdr:sp macro="" textlink="">
      <xdr:nvSpPr>
        <xdr:cNvPr id="1026" name="WordArt 2"/>
        <xdr:cNvSpPr>
          <a:spLocks noChangeArrowheads="1" noChangeShapeType="1" noTextEdit="1"/>
        </xdr:cNvSpPr>
      </xdr:nvSpPr>
      <xdr:spPr bwMode="auto">
        <a:xfrm>
          <a:off x="2501900" y="203200"/>
          <a:ext cx="2895600" cy="24130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effectLst/>
              <a:latin typeface="Arial Black"/>
              <a:ea typeface="Arial Black"/>
              <a:cs typeface="Arial Black"/>
            </a:rPr>
            <a:t>LEVEL 1 - ADDING</a:t>
          </a:r>
        </a:p>
      </xdr:txBody>
    </xdr:sp>
    <xdr:clientData/>
  </xdr:twoCellAnchor>
  <xdr:twoCellAnchor>
    <xdr:from>
      <xdr:col>8</xdr:col>
      <xdr:colOff>457200</xdr:colOff>
      <xdr:row>14</xdr:row>
      <xdr:rowOff>88900</xdr:rowOff>
    </xdr:from>
    <xdr:to>
      <xdr:col>9</xdr:col>
      <xdr:colOff>381000</xdr:colOff>
      <xdr:row>16</xdr:row>
      <xdr:rowOff>177800</xdr:rowOff>
    </xdr:to>
    <xdr:pic>
      <xdr:nvPicPr>
        <xdr:cNvPr id="1027" name="Picture 3" descr="j0404625[1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2000" y="2565400"/>
          <a:ext cx="596900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304800</xdr:colOff>
      <xdr:row>17</xdr:row>
      <xdr:rowOff>139700</xdr:rowOff>
    </xdr:from>
    <xdr:to>
      <xdr:col>1</xdr:col>
      <xdr:colOff>571500</xdr:colOff>
      <xdr:row>21</xdr:row>
      <xdr:rowOff>50800</xdr:rowOff>
    </xdr:to>
    <xdr:pic>
      <xdr:nvPicPr>
        <xdr:cNvPr id="1028" name="Picture 4" descr="j0336107[1]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3187700"/>
          <a:ext cx="939800" cy="59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279400</xdr:colOff>
      <xdr:row>1</xdr:row>
      <xdr:rowOff>0</xdr:rowOff>
    </xdr:from>
    <xdr:to>
      <xdr:col>9</xdr:col>
      <xdr:colOff>342900</xdr:colOff>
      <xdr:row>3</xdr:row>
      <xdr:rowOff>114300</xdr:rowOff>
    </xdr:to>
    <xdr:pic>
      <xdr:nvPicPr>
        <xdr:cNvPr id="1029" name="Picture 5" descr="j0353997[1]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4200" y="152400"/>
          <a:ext cx="7366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228600</xdr:colOff>
      <xdr:row>6</xdr:row>
      <xdr:rowOff>127000</xdr:rowOff>
    </xdr:from>
    <xdr:to>
      <xdr:col>9</xdr:col>
      <xdr:colOff>279400</xdr:colOff>
      <xdr:row>9</xdr:row>
      <xdr:rowOff>177800</xdr:rowOff>
    </xdr:to>
    <xdr:pic>
      <xdr:nvPicPr>
        <xdr:cNvPr id="1030" name="Picture 6" descr="j0436368[1]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3400" y="1079500"/>
          <a:ext cx="7239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635000</xdr:colOff>
      <xdr:row>20</xdr:row>
      <xdr:rowOff>25400</xdr:rowOff>
    </xdr:from>
    <xdr:to>
      <xdr:col>5</xdr:col>
      <xdr:colOff>25400</xdr:colOff>
      <xdr:row>22</xdr:row>
      <xdr:rowOff>139700</xdr:rowOff>
    </xdr:to>
    <xdr:pic>
      <xdr:nvPicPr>
        <xdr:cNvPr id="1031" name="Picture 7" descr="j0353997[1]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4300" y="3606800"/>
          <a:ext cx="7366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292100</xdr:colOff>
      <xdr:row>1</xdr:row>
      <xdr:rowOff>12700</xdr:rowOff>
    </xdr:from>
    <xdr:to>
      <xdr:col>3</xdr:col>
      <xdr:colOff>368300</xdr:colOff>
      <xdr:row>3</xdr:row>
      <xdr:rowOff>25400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92100" y="165100"/>
          <a:ext cx="2095500" cy="317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2000" b="1" i="1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Gold Mine</a:t>
          </a:r>
        </a:p>
      </xdr:txBody>
    </xdr:sp>
    <xdr:clientData/>
  </xdr:twoCellAnchor>
  <xdr:twoCellAnchor>
    <xdr:from>
      <xdr:col>3</xdr:col>
      <xdr:colOff>482600</xdr:colOff>
      <xdr:row>1</xdr:row>
      <xdr:rowOff>50800</xdr:rowOff>
    </xdr:from>
    <xdr:to>
      <xdr:col>8</xdr:col>
      <xdr:colOff>546100</xdr:colOff>
      <xdr:row>2</xdr:row>
      <xdr:rowOff>101600</xdr:rowOff>
    </xdr:to>
    <xdr:sp macro="" textlink="">
      <xdr:nvSpPr>
        <xdr:cNvPr id="3074" name="WordArt 2"/>
        <xdr:cNvSpPr>
          <a:spLocks noChangeArrowheads="1" noChangeShapeType="1" noTextEdit="1"/>
        </xdr:cNvSpPr>
      </xdr:nvSpPr>
      <xdr:spPr bwMode="auto">
        <a:xfrm>
          <a:off x="2501900" y="203200"/>
          <a:ext cx="3429000" cy="20320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effectLst/>
              <a:latin typeface="Arial Black"/>
              <a:ea typeface="Arial Black"/>
              <a:cs typeface="Arial Black"/>
            </a:rPr>
            <a:t>LEVEL 2 - ADD &amp; SUBTRACT</a:t>
          </a:r>
        </a:p>
      </xdr:txBody>
    </xdr:sp>
    <xdr:clientData/>
  </xdr:twoCellAnchor>
  <xdr:twoCellAnchor>
    <xdr:from>
      <xdr:col>11</xdr:col>
      <xdr:colOff>571500</xdr:colOff>
      <xdr:row>7</xdr:row>
      <xdr:rowOff>88900</xdr:rowOff>
    </xdr:from>
    <xdr:to>
      <xdr:col>12</xdr:col>
      <xdr:colOff>495300</xdr:colOff>
      <xdr:row>9</xdr:row>
      <xdr:rowOff>177800</xdr:rowOff>
    </xdr:to>
    <xdr:pic>
      <xdr:nvPicPr>
        <xdr:cNvPr id="3075" name="Picture 3" descr="j0404625[1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5600" y="1308100"/>
          <a:ext cx="596900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152400</xdr:colOff>
      <xdr:row>3</xdr:row>
      <xdr:rowOff>88900</xdr:rowOff>
    </xdr:from>
    <xdr:to>
      <xdr:col>9</xdr:col>
      <xdr:colOff>406400</xdr:colOff>
      <xdr:row>6</xdr:row>
      <xdr:rowOff>114300</xdr:rowOff>
    </xdr:to>
    <xdr:pic>
      <xdr:nvPicPr>
        <xdr:cNvPr id="3076" name="Picture 4" descr="j0336107[1]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7200" y="546100"/>
          <a:ext cx="927100" cy="59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431800</xdr:colOff>
      <xdr:row>6</xdr:row>
      <xdr:rowOff>139700</xdr:rowOff>
    </xdr:from>
    <xdr:to>
      <xdr:col>2</xdr:col>
      <xdr:colOff>495300</xdr:colOff>
      <xdr:row>9</xdr:row>
      <xdr:rowOff>0</xdr:rowOff>
    </xdr:to>
    <xdr:pic>
      <xdr:nvPicPr>
        <xdr:cNvPr id="3077" name="Picture 5" descr="j0353997[1]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168400"/>
          <a:ext cx="7366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279400</xdr:colOff>
      <xdr:row>17</xdr:row>
      <xdr:rowOff>12700</xdr:rowOff>
    </xdr:from>
    <xdr:to>
      <xdr:col>5</xdr:col>
      <xdr:colOff>317500</xdr:colOff>
      <xdr:row>20</xdr:row>
      <xdr:rowOff>50800</xdr:rowOff>
    </xdr:to>
    <xdr:pic>
      <xdr:nvPicPr>
        <xdr:cNvPr id="3078" name="Picture 6" descr="j0436368[1]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136900"/>
          <a:ext cx="711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381000</xdr:colOff>
      <xdr:row>11</xdr:row>
      <xdr:rowOff>177800</xdr:rowOff>
    </xdr:from>
    <xdr:to>
      <xdr:col>12</xdr:col>
      <xdr:colOff>330200</xdr:colOff>
      <xdr:row>16</xdr:row>
      <xdr:rowOff>152400</xdr:rowOff>
    </xdr:to>
    <xdr:pic>
      <xdr:nvPicPr>
        <xdr:cNvPr id="3079" name="Picture 7" descr="so00952_[1]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0" y="2159000"/>
          <a:ext cx="12954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152400</xdr:colOff>
      <xdr:row>22</xdr:row>
      <xdr:rowOff>12700</xdr:rowOff>
    </xdr:from>
    <xdr:to>
      <xdr:col>14</xdr:col>
      <xdr:colOff>215900</xdr:colOff>
      <xdr:row>25</xdr:row>
      <xdr:rowOff>177800</xdr:rowOff>
    </xdr:to>
    <xdr:pic>
      <xdr:nvPicPr>
        <xdr:cNvPr id="3080" name="Picture 8" descr="j0351579[1]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2700" y="4089400"/>
          <a:ext cx="736600" cy="73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292100</xdr:colOff>
      <xdr:row>1</xdr:row>
      <xdr:rowOff>0</xdr:rowOff>
    </xdr:from>
    <xdr:to>
      <xdr:col>3</xdr:col>
      <xdr:colOff>368300</xdr:colOff>
      <xdr:row>3</xdr:row>
      <xdr:rowOff>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292100" y="152400"/>
          <a:ext cx="2095500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2000" b="1" i="1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Gold Mine</a:t>
          </a:r>
        </a:p>
      </xdr:txBody>
    </xdr:sp>
    <xdr:clientData/>
  </xdr:twoCellAnchor>
  <xdr:twoCellAnchor>
    <xdr:from>
      <xdr:col>3</xdr:col>
      <xdr:colOff>482600</xdr:colOff>
      <xdr:row>1</xdr:row>
      <xdr:rowOff>38100</xdr:rowOff>
    </xdr:from>
    <xdr:to>
      <xdr:col>8</xdr:col>
      <xdr:colOff>177800</xdr:colOff>
      <xdr:row>2</xdr:row>
      <xdr:rowOff>114300</xdr:rowOff>
    </xdr:to>
    <xdr:sp macro="" textlink="">
      <xdr:nvSpPr>
        <xdr:cNvPr id="2050" name="WordArt 2"/>
        <xdr:cNvSpPr>
          <a:spLocks noChangeArrowheads="1" noChangeShapeType="1" noTextEdit="1"/>
        </xdr:cNvSpPr>
      </xdr:nvSpPr>
      <xdr:spPr bwMode="auto">
        <a:xfrm>
          <a:off x="2501900" y="190500"/>
          <a:ext cx="3060700" cy="22860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effectLst/>
              <a:latin typeface="Arial Black"/>
              <a:ea typeface="Arial Black"/>
              <a:cs typeface="Arial Black"/>
            </a:rPr>
            <a:t>LEVEL 3  + - / *</a:t>
          </a:r>
        </a:p>
      </xdr:txBody>
    </xdr:sp>
    <xdr:clientData/>
  </xdr:twoCellAnchor>
  <xdr:twoCellAnchor>
    <xdr:from>
      <xdr:col>11</xdr:col>
      <xdr:colOff>571500</xdr:colOff>
      <xdr:row>7</xdr:row>
      <xdr:rowOff>88900</xdr:rowOff>
    </xdr:from>
    <xdr:to>
      <xdr:col>12</xdr:col>
      <xdr:colOff>495300</xdr:colOff>
      <xdr:row>9</xdr:row>
      <xdr:rowOff>177800</xdr:rowOff>
    </xdr:to>
    <xdr:pic>
      <xdr:nvPicPr>
        <xdr:cNvPr id="2056" name="Picture 8" descr="j0404625[1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5600" y="1308100"/>
          <a:ext cx="596900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152400</xdr:colOff>
      <xdr:row>3</xdr:row>
      <xdr:rowOff>88900</xdr:rowOff>
    </xdr:from>
    <xdr:to>
      <xdr:col>9</xdr:col>
      <xdr:colOff>406400</xdr:colOff>
      <xdr:row>6</xdr:row>
      <xdr:rowOff>114300</xdr:rowOff>
    </xdr:to>
    <xdr:pic>
      <xdr:nvPicPr>
        <xdr:cNvPr id="2057" name="Picture 9" descr="j0336107[1]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7200" y="546100"/>
          <a:ext cx="927100" cy="59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431800</xdr:colOff>
      <xdr:row>6</xdr:row>
      <xdr:rowOff>139700</xdr:rowOff>
    </xdr:from>
    <xdr:to>
      <xdr:col>2</xdr:col>
      <xdr:colOff>495300</xdr:colOff>
      <xdr:row>9</xdr:row>
      <xdr:rowOff>0</xdr:rowOff>
    </xdr:to>
    <xdr:pic>
      <xdr:nvPicPr>
        <xdr:cNvPr id="2058" name="Picture 10" descr="j0353997[1]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168400"/>
          <a:ext cx="7366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279400</xdr:colOff>
      <xdr:row>17</xdr:row>
      <xdr:rowOff>12700</xdr:rowOff>
    </xdr:from>
    <xdr:to>
      <xdr:col>5</xdr:col>
      <xdr:colOff>317500</xdr:colOff>
      <xdr:row>20</xdr:row>
      <xdr:rowOff>50800</xdr:rowOff>
    </xdr:to>
    <xdr:pic>
      <xdr:nvPicPr>
        <xdr:cNvPr id="2059" name="Picture 11" descr="j0436368[1]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136900"/>
          <a:ext cx="711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381000</xdr:colOff>
      <xdr:row>11</xdr:row>
      <xdr:rowOff>177800</xdr:rowOff>
    </xdr:from>
    <xdr:to>
      <xdr:col>12</xdr:col>
      <xdr:colOff>330200</xdr:colOff>
      <xdr:row>16</xdr:row>
      <xdr:rowOff>152400</xdr:rowOff>
    </xdr:to>
    <xdr:pic>
      <xdr:nvPicPr>
        <xdr:cNvPr id="2061" name="Picture 13" descr="so00952_[1]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0" y="2159000"/>
          <a:ext cx="12954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584200</xdr:colOff>
      <xdr:row>22</xdr:row>
      <xdr:rowOff>76200</xdr:rowOff>
    </xdr:from>
    <xdr:to>
      <xdr:col>13</xdr:col>
      <xdr:colOff>647700</xdr:colOff>
      <xdr:row>26</xdr:row>
      <xdr:rowOff>50800</xdr:rowOff>
    </xdr:to>
    <xdr:pic>
      <xdr:nvPicPr>
        <xdr:cNvPr id="2063" name="Picture 15" descr="j0351579[1]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1400" y="4152900"/>
          <a:ext cx="736600" cy="73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R41"/>
  <sheetViews>
    <sheetView tabSelected="1" workbookViewId="0">
      <selection activeCell="L24" sqref="L24"/>
    </sheetView>
  </sheetViews>
  <sheetFormatPr baseColWidth="10" defaultColWidth="8.83203125" defaultRowHeight="12" x14ac:dyDescent="0"/>
  <sheetData>
    <row r="1" spans="1:18">
      <c r="A1" s="5"/>
      <c r="B1" s="5"/>
      <c r="C1" s="5"/>
      <c r="D1" s="5"/>
      <c r="E1" s="5"/>
      <c r="F1" s="5"/>
      <c r="G1" s="5"/>
      <c r="H1" s="5"/>
      <c r="I1" s="5"/>
      <c r="J1" s="5"/>
      <c r="K1" s="17"/>
      <c r="L1" s="3"/>
      <c r="M1" s="3"/>
      <c r="N1" s="3"/>
      <c r="O1" s="3"/>
      <c r="P1" s="3"/>
      <c r="Q1" s="3"/>
      <c r="R1" s="3"/>
    </row>
    <row r="2" spans="1:18">
      <c r="A2" s="5"/>
      <c r="B2" s="5"/>
      <c r="C2" s="5"/>
      <c r="D2" s="5"/>
      <c r="E2" s="5"/>
      <c r="F2" s="5"/>
      <c r="G2" s="5"/>
      <c r="H2" s="5"/>
      <c r="I2" s="5"/>
      <c r="J2" s="5"/>
      <c r="K2" s="17"/>
      <c r="L2" s="3"/>
      <c r="M2" s="3"/>
      <c r="N2" s="3"/>
      <c r="O2" s="3"/>
      <c r="P2" s="3"/>
      <c r="Q2" s="3"/>
      <c r="R2" s="3"/>
    </row>
    <row r="3" spans="1:18">
      <c r="A3" s="5"/>
      <c r="B3" s="5"/>
      <c r="C3" s="5"/>
      <c r="D3" s="5"/>
      <c r="E3" s="5"/>
      <c r="F3" s="5"/>
      <c r="G3" s="5"/>
      <c r="H3" s="5"/>
      <c r="I3" s="5"/>
      <c r="J3" s="5"/>
      <c r="K3" s="17"/>
      <c r="L3" s="3"/>
      <c r="M3" s="3"/>
      <c r="N3" s="3"/>
      <c r="O3" s="3"/>
      <c r="P3" s="3"/>
      <c r="Q3" s="3"/>
      <c r="R3" s="3"/>
    </row>
    <row r="4" spans="1:18">
      <c r="A4" s="5"/>
      <c r="B4" s="5"/>
      <c r="C4" s="5"/>
      <c r="D4" s="5"/>
      <c r="E4" s="5"/>
      <c r="F4" s="5"/>
      <c r="G4" s="5"/>
      <c r="H4" s="5"/>
      <c r="I4" s="5"/>
      <c r="J4" s="5"/>
      <c r="K4" s="17"/>
      <c r="L4" s="3"/>
      <c r="M4" s="3"/>
      <c r="N4" s="3"/>
      <c r="O4" s="3"/>
      <c r="P4" s="3"/>
      <c r="Q4" s="3"/>
      <c r="R4" s="3"/>
    </row>
    <row r="5" spans="1:18">
      <c r="A5" s="5"/>
      <c r="B5" s="5"/>
      <c r="C5" s="5"/>
      <c r="D5" s="5"/>
      <c r="E5" s="5"/>
      <c r="F5" s="13"/>
      <c r="G5" s="13"/>
      <c r="H5" s="13"/>
      <c r="I5" s="5"/>
      <c r="J5" s="5"/>
      <c r="K5" s="17"/>
      <c r="L5" s="3"/>
      <c r="M5" s="3"/>
      <c r="N5" s="3"/>
      <c r="O5" s="3"/>
      <c r="P5" s="23"/>
      <c r="Q5" s="3"/>
      <c r="R5" s="3"/>
    </row>
    <row r="6" spans="1:18" ht="15">
      <c r="A6" s="5"/>
      <c r="B6" s="12"/>
      <c r="C6" s="12"/>
      <c r="D6" s="12"/>
      <c r="E6" s="8"/>
      <c r="F6" s="1">
        <v>87</v>
      </c>
      <c r="G6" s="1">
        <v>62</v>
      </c>
      <c r="H6" s="24"/>
      <c r="I6" s="10"/>
      <c r="J6" s="5"/>
      <c r="K6" s="17"/>
      <c r="L6" s="3">
        <f>IF(H6=149,1,0)</f>
        <v>0</v>
      </c>
      <c r="M6" s="3"/>
      <c r="N6" s="3"/>
      <c r="O6" s="3"/>
      <c r="P6" s="23"/>
      <c r="Q6" s="3"/>
      <c r="R6" s="3"/>
    </row>
    <row r="7" spans="1:18" ht="15">
      <c r="A7" s="7"/>
      <c r="B7" s="1">
        <v>19</v>
      </c>
      <c r="C7" s="1">
        <v>75</v>
      </c>
      <c r="D7" s="24"/>
      <c r="E7" s="9"/>
      <c r="F7" s="15"/>
      <c r="G7" s="15"/>
      <c r="H7" s="15"/>
      <c r="I7" s="5"/>
      <c r="J7" s="5"/>
      <c r="K7" s="17"/>
      <c r="L7" s="3">
        <f>IF(D7=94,1,0)</f>
        <v>0</v>
      </c>
      <c r="M7" s="3"/>
      <c r="N7" s="3"/>
      <c r="O7" s="3"/>
      <c r="P7" s="23"/>
      <c r="Q7" s="3"/>
      <c r="R7" s="3"/>
    </row>
    <row r="8" spans="1:18" ht="15">
      <c r="A8" s="13"/>
      <c r="B8" s="14"/>
      <c r="C8" s="14"/>
      <c r="D8" s="15"/>
      <c r="E8" s="12"/>
      <c r="F8" s="12"/>
      <c r="G8" s="12"/>
      <c r="H8" s="6"/>
      <c r="I8" s="5"/>
      <c r="J8" s="5"/>
      <c r="K8" s="17"/>
      <c r="L8" s="3"/>
      <c r="M8" s="3"/>
      <c r="N8" s="3"/>
      <c r="O8" s="3"/>
      <c r="P8" s="23"/>
      <c r="Q8" s="3"/>
      <c r="R8" s="3"/>
    </row>
    <row r="9" spans="1:18" ht="15">
      <c r="A9" s="1">
        <v>138</v>
      </c>
      <c r="B9" s="1">
        <v>208</v>
      </c>
      <c r="C9" s="24"/>
      <c r="D9" s="11"/>
      <c r="E9" s="1">
        <v>211</v>
      </c>
      <c r="F9" s="1">
        <v>45</v>
      </c>
      <c r="G9" s="24"/>
      <c r="H9" s="9"/>
      <c r="I9" s="5"/>
      <c r="J9" s="5"/>
      <c r="K9" s="17">
        <f>IF(C9=346,1,0)</f>
        <v>0</v>
      </c>
      <c r="L9" s="3">
        <f>IF(G9=256,1,0)</f>
        <v>0</v>
      </c>
      <c r="M9" s="3"/>
      <c r="N9" s="3"/>
      <c r="O9" s="3"/>
      <c r="P9" s="23"/>
      <c r="Q9" s="3"/>
      <c r="R9" s="3"/>
    </row>
    <row r="10" spans="1:18" ht="15">
      <c r="A10" s="16"/>
      <c r="B10" s="14"/>
      <c r="C10" s="14"/>
      <c r="D10" s="12"/>
      <c r="E10" s="15"/>
      <c r="F10" s="14"/>
      <c r="G10" s="14"/>
      <c r="H10" s="12"/>
      <c r="I10" s="5"/>
      <c r="J10" s="5"/>
      <c r="K10" s="17"/>
      <c r="L10" s="3"/>
      <c r="M10" s="3"/>
      <c r="N10" s="3"/>
      <c r="O10" s="3"/>
      <c r="P10" s="23"/>
      <c r="Q10" s="3"/>
      <c r="R10" s="3"/>
    </row>
    <row r="11" spans="1:18" ht="15">
      <c r="A11" s="7"/>
      <c r="B11" s="1">
        <v>137</v>
      </c>
      <c r="C11" s="1">
        <v>249</v>
      </c>
      <c r="D11" s="24"/>
      <c r="E11" s="11"/>
      <c r="F11" s="1">
        <v>214</v>
      </c>
      <c r="G11" s="1">
        <v>142</v>
      </c>
      <c r="H11" s="24"/>
      <c r="I11" s="10"/>
      <c r="J11" s="5"/>
      <c r="K11" s="17"/>
      <c r="L11" s="3">
        <f>IF(D11=386,1,0)</f>
        <v>0</v>
      </c>
      <c r="M11" s="3">
        <f>IF(H11=356,1,0)</f>
        <v>0</v>
      </c>
      <c r="N11" s="3"/>
      <c r="O11" s="3"/>
      <c r="P11" s="23"/>
      <c r="Q11" s="3"/>
      <c r="R11" s="3"/>
    </row>
    <row r="12" spans="1:18" ht="15">
      <c r="A12" s="5"/>
      <c r="B12" s="15"/>
      <c r="C12" s="14"/>
      <c r="D12" s="14"/>
      <c r="E12" s="12"/>
      <c r="F12" s="15"/>
      <c r="G12" s="14"/>
      <c r="H12" s="14"/>
      <c r="I12" s="13"/>
      <c r="J12" s="5"/>
      <c r="K12" s="17"/>
      <c r="L12" s="3"/>
      <c r="M12" s="3"/>
      <c r="N12" s="3"/>
      <c r="O12" s="3"/>
      <c r="P12" s="23"/>
      <c r="Q12" s="3"/>
      <c r="R12" s="3"/>
    </row>
    <row r="13" spans="1:18" ht="15">
      <c r="A13" s="5"/>
      <c r="B13" s="8"/>
      <c r="C13" s="1">
        <v>97</v>
      </c>
      <c r="D13" s="1">
        <v>61</v>
      </c>
      <c r="E13" s="24"/>
      <c r="F13" s="11"/>
      <c r="G13" s="1">
        <v>83</v>
      </c>
      <c r="H13" s="1">
        <v>51</v>
      </c>
      <c r="I13" s="24"/>
      <c r="J13" s="10"/>
      <c r="K13" s="17">
        <f>IF(I13=134,1,0)</f>
        <v>0</v>
      </c>
      <c r="L13" s="3">
        <f>IF(E13=158,1,0)</f>
        <v>0</v>
      </c>
      <c r="M13" s="3"/>
      <c r="N13" s="3"/>
      <c r="O13" s="3"/>
      <c r="P13" s="23"/>
      <c r="Q13" s="3"/>
      <c r="R13" s="3"/>
    </row>
    <row r="14" spans="1:18" ht="15">
      <c r="A14" s="13"/>
      <c r="B14" s="12"/>
      <c r="C14" s="14"/>
      <c r="D14" s="15"/>
      <c r="E14" s="14"/>
      <c r="F14" s="12"/>
      <c r="G14" s="14"/>
      <c r="H14" s="15"/>
      <c r="I14" s="16"/>
      <c r="J14" s="5"/>
      <c r="K14" s="17"/>
      <c r="L14" s="3"/>
      <c r="M14" s="3"/>
      <c r="N14" s="3"/>
      <c r="O14" s="3"/>
      <c r="P14" s="23"/>
      <c r="Q14" s="3"/>
      <c r="R14" s="3"/>
    </row>
    <row r="15" spans="1:18" ht="15">
      <c r="A15" s="1">
        <v>162</v>
      </c>
      <c r="B15" s="1">
        <v>257</v>
      </c>
      <c r="C15" s="24"/>
      <c r="D15" s="11"/>
      <c r="E15" s="1">
        <v>262</v>
      </c>
      <c r="F15" s="1">
        <v>127</v>
      </c>
      <c r="G15" s="24"/>
      <c r="H15" s="9"/>
      <c r="I15" s="5"/>
      <c r="J15" s="5"/>
      <c r="K15" s="17">
        <f>IF(C15=419,1,0)</f>
        <v>0</v>
      </c>
      <c r="L15" s="3">
        <f>IF(G15=389,1,0)</f>
        <v>0</v>
      </c>
      <c r="M15" s="3"/>
      <c r="N15" s="3"/>
      <c r="O15" s="3"/>
      <c r="P15" s="23"/>
      <c r="Q15" s="3"/>
      <c r="R15" s="3"/>
    </row>
    <row r="16" spans="1:18" ht="15">
      <c r="A16" s="16"/>
      <c r="B16" s="14"/>
      <c r="C16" s="14"/>
      <c r="D16" s="12"/>
      <c r="E16" s="15"/>
      <c r="F16" s="14"/>
      <c r="G16" s="14"/>
      <c r="H16" s="12"/>
      <c r="I16" s="5"/>
      <c r="J16" s="5"/>
      <c r="K16" s="17"/>
      <c r="L16" s="3"/>
      <c r="M16" s="3"/>
      <c r="N16" s="3"/>
      <c r="O16" s="3"/>
      <c r="P16" s="23"/>
      <c r="Q16" s="3"/>
      <c r="R16" s="3"/>
    </row>
    <row r="17" spans="1:18" ht="15">
      <c r="A17" s="7"/>
      <c r="B17" s="1">
        <v>44</v>
      </c>
      <c r="C17" s="1">
        <v>182</v>
      </c>
      <c r="D17" s="24"/>
      <c r="E17" s="11"/>
      <c r="F17" s="1">
        <v>59</v>
      </c>
      <c r="G17" s="1">
        <v>122</v>
      </c>
      <c r="H17" s="24"/>
      <c r="I17" s="10"/>
      <c r="J17" s="5"/>
      <c r="K17" s="17"/>
      <c r="L17" s="3">
        <f>IF(D17=226,1,0)</f>
        <v>0</v>
      </c>
      <c r="M17" s="3">
        <f>IF(H17=181,1,0)</f>
        <v>0</v>
      </c>
      <c r="N17" s="3"/>
      <c r="O17" s="3"/>
      <c r="P17" s="23"/>
      <c r="Q17" s="3"/>
      <c r="R17" s="3"/>
    </row>
    <row r="18" spans="1:18" ht="15">
      <c r="A18" s="5"/>
      <c r="B18" s="15"/>
      <c r="C18" s="15"/>
      <c r="D18" s="14"/>
      <c r="E18" s="12"/>
      <c r="F18" s="14"/>
      <c r="G18" s="15"/>
      <c r="H18" s="15"/>
      <c r="I18" s="5"/>
      <c r="J18" s="5"/>
      <c r="K18" s="17"/>
      <c r="L18" s="3"/>
      <c r="M18" s="3"/>
      <c r="N18" s="3"/>
      <c r="O18" s="3"/>
      <c r="P18" s="23"/>
      <c r="Q18" s="3"/>
      <c r="R18" s="3"/>
    </row>
    <row r="19" spans="1:18" ht="15">
      <c r="A19" s="5"/>
      <c r="B19" s="6"/>
      <c r="C19" s="8"/>
      <c r="D19" s="1">
        <v>153</v>
      </c>
      <c r="E19" s="1">
        <v>269</v>
      </c>
      <c r="F19" s="24"/>
      <c r="G19" s="9"/>
      <c r="H19" s="25" t="s">
        <v>2</v>
      </c>
      <c r="I19" s="25"/>
      <c r="J19" s="5"/>
      <c r="K19" s="17"/>
      <c r="L19" s="3"/>
      <c r="M19" s="3">
        <f>IF(F19=422,1,0)</f>
        <v>0</v>
      </c>
      <c r="N19" s="3"/>
      <c r="O19" s="3"/>
      <c r="P19" s="23"/>
      <c r="Q19" s="3"/>
      <c r="R19" s="3"/>
    </row>
    <row r="20" spans="1:18">
      <c r="A20" s="5"/>
      <c r="B20" s="5"/>
      <c r="C20" s="5"/>
      <c r="D20" s="16"/>
      <c r="E20" s="16"/>
      <c r="F20" s="16"/>
      <c r="G20" s="5"/>
      <c r="H20" s="26">
        <f>SUM(K6:M19)</f>
        <v>0</v>
      </c>
      <c r="I20" s="26"/>
      <c r="J20" s="5"/>
      <c r="K20" s="17"/>
      <c r="L20" s="3"/>
      <c r="M20" s="3"/>
      <c r="N20" s="3"/>
      <c r="O20" s="3"/>
      <c r="P20" s="23"/>
      <c r="Q20" s="3"/>
      <c r="R20" s="3"/>
    </row>
    <row r="21" spans="1:18">
      <c r="A21" s="5"/>
      <c r="B21" s="5"/>
      <c r="C21" s="5"/>
      <c r="D21" s="5"/>
      <c r="E21" s="5"/>
      <c r="F21" s="5"/>
      <c r="G21" s="5"/>
      <c r="H21" s="26"/>
      <c r="I21" s="26"/>
      <c r="J21" s="5"/>
      <c r="K21" s="17"/>
      <c r="L21" s="3"/>
      <c r="M21" s="3"/>
      <c r="N21" s="3"/>
      <c r="O21" s="3"/>
      <c r="P21" s="23"/>
      <c r="Q21" s="3"/>
      <c r="R21" s="3"/>
    </row>
    <row r="22" spans="1:18">
      <c r="A22" s="5"/>
      <c r="B22" s="5"/>
      <c r="C22" s="5"/>
      <c r="D22" s="5"/>
      <c r="E22" s="5"/>
      <c r="F22" s="5"/>
      <c r="G22" s="5"/>
      <c r="H22" s="5"/>
      <c r="I22" s="5"/>
      <c r="J22" s="5"/>
      <c r="K22" s="17"/>
      <c r="L22" s="3"/>
      <c r="M22" s="3"/>
      <c r="N22" s="3"/>
      <c r="O22" s="3"/>
      <c r="P22" s="23"/>
      <c r="Q22" s="3"/>
      <c r="R22" s="3"/>
    </row>
    <row r="23" spans="1:18">
      <c r="A23" s="5"/>
      <c r="B23" s="5"/>
      <c r="C23" s="5"/>
      <c r="D23" s="5"/>
      <c r="E23" s="5"/>
      <c r="F23" s="5"/>
      <c r="G23" s="5"/>
      <c r="H23" s="5"/>
      <c r="I23" s="5"/>
      <c r="J23" s="5"/>
      <c r="K23" s="17"/>
      <c r="L23" s="3"/>
      <c r="M23" s="3"/>
      <c r="N23" s="3"/>
      <c r="O23" s="3"/>
      <c r="P23" s="23"/>
      <c r="Q23" s="3"/>
      <c r="R23" s="3"/>
    </row>
    <row r="24" spans="1:18">
      <c r="A24" s="2"/>
      <c r="B24" s="2"/>
      <c r="C24" s="2"/>
      <c r="D24" s="2"/>
      <c r="E24" s="2"/>
      <c r="F24" s="2"/>
      <c r="G24" s="2"/>
      <c r="H24" s="2"/>
      <c r="I24" s="2"/>
      <c r="J24" s="2"/>
      <c r="K24" s="3"/>
      <c r="L24" s="3"/>
      <c r="M24" s="3"/>
      <c r="N24" s="3"/>
      <c r="O24" s="3"/>
      <c r="P24" s="23"/>
      <c r="Q24" s="3"/>
      <c r="R24" s="3"/>
    </row>
    <row r="25" spans="1:18">
      <c r="A25" s="2"/>
      <c r="B25" s="2"/>
      <c r="C25" s="2"/>
      <c r="D25" s="2"/>
      <c r="E25" s="2"/>
      <c r="F25" s="2"/>
      <c r="G25" s="2"/>
      <c r="H25" s="2"/>
      <c r="I25" s="2"/>
      <c r="J25" s="2"/>
      <c r="K25" s="23"/>
      <c r="L25" s="23"/>
      <c r="M25" s="23"/>
      <c r="N25" s="23"/>
      <c r="O25" s="23"/>
      <c r="P25" s="23"/>
      <c r="Q25" s="3"/>
      <c r="R25" s="3"/>
    </row>
    <row r="26" spans="1:18">
      <c r="A26" s="2"/>
      <c r="B26" s="2"/>
      <c r="C26" s="2"/>
      <c r="D26" s="2"/>
      <c r="E26" s="2"/>
      <c r="F26" s="2"/>
      <c r="G26" s="2"/>
      <c r="H26" s="2"/>
      <c r="I26" s="2"/>
      <c r="J26" s="2"/>
      <c r="K26" s="23"/>
      <c r="L26" s="23"/>
      <c r="M26" s="23"/>
      <c r="N26" s="23"/>
      <c r="O26" s="23"/>
      <c r="P26" s="23"/>
      <c r="Q26" s="3"/>
      <c r="R26" s="3"/>
    </row>
    <row r="27" spans="1:18">
      <c r="A27" s="2"/>
      <c r="B27" s="2"/>
      <c r="C27" s="2"/>
      <c r="D27" s="2"/>
      <c r="E27" s="2"/>
      <c r="F27" s="2"/>
      <c r="G27" s="2"/>
      <c r="H27" s="2"/>
      <c r="I27" s="2"/>
      <c r="J27" s="2"/>
      <c r="K27" s="23"/>
      <c r="L27" s="23"/>
      <c r="M27" s="23"/>
      <c r="N27" s="23"/>
      <c r="O27" s="23"/>
      <c r="P27" s="23"/>
      <c r="Q27" s="3"/>
      <c r="R27" s="3"/>
    </row>
    <row r="28" spans="1:18">
      <c r="A28" s="2"/>
      <c r="B28" s="2"/>
      <c r="C28" s="2"/>
      <c r="D28" s="2"/>
      <c r="E28" s="2"/>
      <c r="F28" s="2"/>
      <c r="G28" s="2"/>
      <c r="H28" s="2"/>
      <c r="I28" s="2"/>
      <c r="J28" s="2"/>
      <c r="K28" s="23"/>
      <c r="L28" s="23"/>
      <c r="M28" s="23"/>
      <c r="N28" s="23"/>
      <c r="O28" s="23"/>
      <c r="P28" s="23"/>
      <c r="Q28" s="3"/>
      <c r="R28" s="3"/>
    </row>
    <row r="29" spans="1:18">
      <c r="A29" s="3"/>
      <c r="B29" s="3"/>
      <c r="C29" s="4" t="s">
        <v>0</v>
      </c>
      <c r="D29" s="4">
        <f>11*64</f>
        <v>704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>
      <c r="A30" s="3"/>
      <c r="B30" s="3"/>
      <c r="C30" s="4" t="s">
        <v>1</v>
      </c>
      <c r="D30" s="4">
        <f>17*23</f>
        <v>391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</sheetData>
  <sheetProtection sheet="1" objects="1" scenarios="1"/>
  <mergeCells count="2">
    <mergeCell ref="H19:I19"/>
    <mergeCell ref="H20:I21"/>
  </mergeCells>
  <phoneticPr fontId="2" type="noConversion"/>
  <conditionalFormatting sqref="B7:D7">
    <cfRule type="expression" dxfId="43" priority="1" stopIfTrue="1">
      <formula>$L$7</formula>
    </cfRule>
  </conditionalFormatting>
  <conditionalFormatting sqref="E9:G9">
    <cfRule type="expression" dxfId="42" priority="2" stopIfTrue="1">
      <formula>$L$9</formula>
    </cfRule>
  </conditionalFormatting>
  <conditionalFormatting sqref="B11:D11">
    <cfRule type="expression" dxfId="41" priority="3" stopIfTrue="1">
      <formula>$L$11</formula>
    </cfRule>
  </conditionalFormatting>
  <conditionalFormatting sqref="F11:H11">
    <cfRule type="expression" dxfId="40" priority="4" stopIfTrue="1">
      <formula>$M$11</formula>
    </cfRule>
  </conditionalFormatting>
  <conditionalFormatting sqref="C13:E13">
    <cfRule type="expression" dxfId="39" priority="5" stopIfTrue="1">
      <formula>$L$13</formula>
    </cfRule>
  </conditionalFormatting>
  <conditionalFormatting sqref="E15:G15">
    <cfRule type="expression" dxfId="38" priority="6" stopIfTrue="1">
      <formula>$L$15</formula>
    </cfRule>
  </conditionalFormatting>
  <conditionalFormatting sqref="B17:D17">
    <cfRule type="expression" dxfId="37" priority="7" stopIfTrue="1">
      <formula>$L$17</formula>
    </cfRule>
  </conditionalFormatting>
  <conditionalFormatting sqref="F17:H17">
    <cfRule type="expression" dxfId="36" priority="8" stopIfTrue="1">
      <formula>$M$17</formula>
    </cfRule>
  </conditionalFormatting>
  <conditionalFormatting sqref="D19:F19">
    <cfRule type="expression" dxfId="35" priority="9" stopIfTrue="1">
      <formula>$M$19</formula>
    </cfRule>
  </conditionalFormatting>
  <conditionalFormatting sqref="F6:H6">
    <cfRule type="expression" dxfId="34" priority="10" stopIfTrue="1">
      <formula>$L$6</formula>
    </cfRule>
  </conditionalFormatting>
  <conditionalFormatting sqref="A9:C9">
    <cfRule type="expression" dxfId="33" priority="11" stopIfTrue="1">
      <formula>$K$9</formula>
    </cfRule>
  </conditionalFormatting>
  <conditionalFormatting sqref="G13:I13">
    <cfRule type="expression" dxfId="32" priority="12" stopIfTrue="1">
      <formula>$K$13</formula>
    </cfRule>
  </conditionalFormatting>
  <conditionalFormatting sqref="A15:C15">
    <cfRule type="expression" dxfId="31" priority="13" stopIfTrue="1">
      <formula>$K$15</formula>
    </cfRule>
  </conditionalFormatting>
  <pageMargins left="0.75" right="0.75" top="1" bottom="1" header="0.5" footer="0.5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R40"/>
  <sheetViews>
    <sheetView workbookViewId="0">
      <selection activeCell="D27" sqref="D27"/>
    </sheetView>
  </sheetViews>
  <sheetFormatPr baseColWidth="10" defaultColWidth="8.83203125" defaultRowHeight="12" x14ac:dyDescent="0"/>
  <sheetData>
    <row r="1" spans="1:18">
      <c r="A1" s="5"/>
      <c r="B1" s="5"/>
      <c r="C1" s="5"/>
      <c r="D1" s="5"/>
      <c r="E1" s="5"/>
      <c r="F1" s="5"/>
      <c r="G1" s="5"/>
      <c r="H1" s="5"/>
      <c r="I1" s="5"/>
      <c r="J1" s="5"/>
      <c r="K1" s="17"/>
      <c r="L1" s="3"/>
      <c r="M1" s="3"/>
      <c r="N1" s="3"/>
      <c r="O1" s="3"/>
      <c r="P1" s="3"/>
      <c r="Q1" s="3"/>
      <c r="R1" s="3"/>
    </row>
    <row r="2" spans="1:18">
      <c r="A2" s="5"/>
      <c r="B2" s="5"/>
      <c r="C2" s="5"/>
      <c r="D2" s="5"/>
      <c r="E2" s="5"/>
      <c r="F2" s="5"/>
      <c r="G2" s="5"/>
      <c r="H2" s="5"/>
      <c r="I2" s="5"/>
      <c r="J2" s="5"/>
      <c r="K2" s="17"/>
      <c r="L2" s="3"/>
      <c r="M2" s="3"/>
      <c r="N2" s="3"/>
      <c r="O2" s="3"/>
      <c r="P2" s="3"/>
      <c r="Q2" s="3"/>
      <c r="R2" s="3"/>
    </row>
    <row r="3" spans="1:18">
      <c r="A3" s="5"/>
      <c r="B3" s="5"/>
      <c r="C3" s="5"/>
      <c r="D3" s="5"/>
      <c r="E3" s="5"/>
      <c r="F3" s="5"/>
      <c r="G3" s="5"/>
      <c r="H3" s="5"/>
      <c r="I3" s="5"/>
      <c r="J3" s="5"/>
      <c r="K3" s="17"/>
      <c r="L3" s="3"/>
      <c r="M3" s="3"/>
      <c r="N3" s="3"/>
      <c r="O3" s="3"/>
      <c r="P3" s="3"/>
      <c r="Q3" s="3"/>
      <c r="R3" s="3"/>
    </row>
    <row r="4" spans="1:18" ht="1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3"/>
      <c r="P4" s="3"/>
      <c r="Q4" s="3"/>
      <c r="R4" s="3"/>
    </row>
    <row r="5" spans="1:18" ht="15">
      <c r="A5" s="18"/>
      <c r="B5" s="27" t="s">
        <v>3</v>
      </c>
      <c r="C5" s="28"/>
      <c r="D5" s="29"/>
      <c r="E5" s="18"/>
      <c r="F5" s="27" t="s">
        <v>4</v>
      </c>
      <c r="G5" s="28"/>
      <c r="H5" s="29"/>
      <c r="I5" s="18"/>
      <c r="J5" s="18"/>
      <c r="K5" s="27" t="s">
        <v>3</v>
      </c>
      <c r="L5" s="28"/>
      <c r="M5" s="29"/>
      <c r="N5" s="18"/>
      <c r="O5" s="3"/>
      <c r="P5" s="3"/>
      <c r="Q5" s="3"/>
      <c r="R5" s="3"/>
    </row>
    <row r="6" spans="1:18" ht="15">
      <c r="A6" s="18"/>
      <c r="B6" s="1">
        <v>321</v>
      </c>
      <c r="C6" s="1">
        <v>163</v>
      </c>
      <c r="D6" s="24"/>
      <c r="E6" s="18"/>
      <c r="F6" s="1">
        <v>346</v>
      </c>
      <c r="G6" s="1">
        <v>521</v>
      </c>
      <c r="H6" s="24"/>
      <c r="I6" s="18"/>
      <c r="J6" s="18"/>
      <c r="K6" s="1">
        <v>791</v>
      </c>
      <c r="L6" s="1">
        <v>437</v>
      </c>
      <c r="M6" s="24"/>
      <c r="N6" s="18"/>
      <c r="O6" s="3"/>
      <c r="P6" s="3"/>
      <c r="Q6" s="3"/>
      <c r="R6" s="3"/>
    </row>
    <row r="7" spans="1:18" ht="15">
      <c r="A7" s="18"/>
      <c r="B7" s="18"/>
      <c r="C7" s="18"/>
      <c r="D7" s="20">
        <f>IF(D6=158,1,0)</f>
        <v>0</v>
      </c>
      <c r="E7" s="18"/>
      <c r="F7" s="18"/>
      <c r="G7" s="18"/>
      <c r="H7" s="20">
        <f>IF(H6=867,1,0)</f>
        <v>0</v>
      </c>
      <c r="I7" s="18"/>
      <c r="J7" s="18"/>
      <c r="K7" s="18"/>
      <c r="L7" s="18"/>
      <c r="M7" s="20">
        <f>IF(M6=354,1,0)</f>
        <v>0</v>
      </c>
      <c r="N7" s="18"/>
      <c r="O7" s="3"/>
      <c r="P7" s="3"/>
      <c r="Q7" s="3"/>
      <c r="R7" s="3"/>
    </row>
    <row r="8" spans="1:18" ht="15">
      <c r="A8" s="19"/>
      <c r="B8" s="19"/>
      <c r="C8" s="19"/>
      <c r="D8" s="18"/>
      <c r="E8" s="27" t="s">
        <v>3</v>
      </c>
      <c r="F8" s="28"/>
      <c r="G8" s="29"/>
      <c r="H8" s="18"/>
      <c r="I8" s="2"/>
      <c r="J8" s="2"/>
      <c r="K8" s="2"/>
      <c r="L8" s="18"/>
      <c r="M8" s="18"/>
      <c r="N8" s="18"/>
      <c r="O8" s="3"/>
      <c r="P8" s="3"/>
      <c r="Q8" s="3"/>
      <c r="R8" s="3"/>
    </row>
    <row r="9" spans="1:18" ht="15">
      <c r="A9" s="19"/>
      <c r="B9" s="19"/>
      <c r="C9" s="19"/>
      <c r="D9" s="18"/>
      <c r="E9" s="1">
        <v>627</v>
      </c>
      <c r="F9" s="1">
        <v>179</v>
      </c>
      <c r="G9" s="24"/>
      <c r="H9" s="18"/>
      <c r="I9" s="27" t="s">
        <v>3</v>
      </c>
      <c r="J9" s="28"/>
      <c r="K9" s="29"/>
      <c r="L9" s="18"/>
      <c r="M9" s="18"/>
      <c r="N9" s="18"/>
      <c r="O9" s="3"/>
      <c r="P9" s="3"/>
      <c r="Q9" s="3"/>
      <c r="R9" s="3"/>
    </row>
    <row r="10" spans="1:18" ht="15">
      <c r="A10" s="18"/>
      <c r="B10" s="18"/>
      <c r="C10" s="18"/>
      <c r="D10" s="18"/>
      <c r="E10" s="18"/>
      <c r="F10" s="18"/>
      <c r="G10" s="20">
        <f>IF(G9=448,1,0)</f>
        <v>0</v>
      </c>
      <c r="H10" s="18"/>
      <c r="I10" s="1">
        <v>123</v>
      </c>
      <c r="J10" s="1">
        <v>79</v>
      </c>
      <c r="K10" s="24"/>
      <c r="L10" s="18"/>
      <c r="M10" s="18"/>
      <c r="N10" s="18"/>
      <c r="O10" s="3"/>
      <c r="P10" s="3"/>
      <c r="Q10" s="3"/>
      <c r="R10" s="3"/>
    </row>
    <row r="11" spans="1:18" ht="15">
      <c r="A11" s="18"/>
      <c r="B11" s="27" t="s">
        <v>4</v>
      </c>
      <c r="C11" s="28"/>
      <c r="D11" s="29"/>
      <c r="E11" s="18"/>
      <c r="F11" s="18"/>
      <c r="G11" s="18"/>
      <c r="H11" s="18"/>
      <c r="I11" s="18"/>
      <c r="J11" s="18"/>
      <c r="K11" s="3">
        <f>IF(K10=44,1,0)</f>
        <v>0</v>
      </c>
      <c r="L11" s="2"/>
      <c r="M11" s="2"/>
      <c r="N11" s="18"/>
      <c r="O11" s="3"/>
      <c r="P11" s="3"/>
      <c r="Q11" s="3"/>
      <c r="R11" s="3"/>
    </row>
    <row r="12" spans="1:18" ht="15">
      <c r="A12" s="18"/>
      <c r="B12" s="1">
        <v>752</v>
      </c>
      <c r="C12" s="1">
        <v>119</v>
      </c>
      <c r="D12" s="24"/>
      <c r="E12" s="18"/>
      <c r="F12" s="18"/>
      <c r="G12" s="18"/>
      <c r="H12" s="18"/>
      <c r="I12" s="18"/>
      <c r="J12" s="18"/>
      <c r="K12" s="2"/>
      <c r="L12" s="2"/>
      <c r="M12" s="2"/>
      <c r="N12" s="18"/>
      <c r="O12" s="3"/>
      <c r="P12" s="3"/>
      <c r="Q12" s="3"/>
      <c r="R12" s="3"/>
    </row>
    <row r="13" spans="1:18" ht="15">
      <c r="A13" s="18"/>
      <c r="B13" s="18"/>
      <c r="C13" s="18"/>
      <c r="D13" s="20">
        <f>IF(D12=871,1,0)</f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3"/>
      <c r="P13" s="3"/>
      <c r="Q13" s="3"/>
      <c r="R13" s="3"/>
    </row>
    <row r="14" spans="1:18" ht="15">
      <c r="A14" s="18"/>
      <c r="B14" s="18"/>
      <c r="C14" s="18"/>
      <c r="D14" s="27" t="s">
        <v>3</v>
      </c>
      <c r="E14" s="28"/>
      <c r="F14" s="29"/>
      <c r="G14" s="18"/>
      <c r="H14" s="27" t="s">
        <v>3</v>
      </c>
      <c r="I14" s="28"/>
      <c r="J14" s="29"/>
      <c r="K14" s="18"/>
      <c r="L14" s="18"/>
      <c r="M14" s="18"/>
      <c r="N14" s="18"/>
      <c r="O14" s="3"/>
      <c r="P14" s="3"/>
      <c r="Q14" s="3"/>
      <c r="R14" s="3"/>
    </row>
    <row r="15" spans="1:18" ht="15">
      <c r="A15" s="18"/>
      <c r="B15" s="18"/>
      <c r="C15" s="18"/>
      <c r="D15" s="1">
        <v>848</v>
      </c>
      <c r="E15" s="1">
        <v>369</v>
      </c>
      <c r="F15" s="24"/>
      <c r="G15" s="18"/>
      <c r="H15" s="1">
        <v>568</v>
      </c>
      <c r="I15" s="1">
        <v>457</v>
      </c>
      <c r="J15" s="24"/>
      <c r="K15" s="18"/>
      <c r="L15" s="18"/>
      <c r="M15" s="18"/>
      <c r="N15" s="18"/>
      <c r="O15" s="3"/>
      <c r="P15" s="3"/>
      <c r="Q15" s="3"/>
      <c r="R15" s="3"/>
    </row>
    <row r="16" spans="1:18" ht="15">
      <c r="A16" s="18"/>
      <c r="B16" s="18"/>
      <c r="C16" s="18"/>
      <c r="D16" s="18"/>
      <c r="E16" s="18"/>
      <c r="F16" s="20">
        <f>IF(F15=479,1,0)</f>
        <v>0</v>
      </c>
      <c r="G16" s="18"/>
      <c r="H16" s="18"/>
      <c r="I16" s="18"/>
      <c r="J16" s="20">
        <f>IF(J15=111,1,0)</f>
        <v>0</v>
      </c>
      <c r="K16" s="18"/>
      <c r="L16" s="18"/>
      <c r="M16" s="18"/>
      <c r="N16" s="18"/>
      <c r="O16" s="3"/>
      <c r="P16" s="3"/>
      <c r="Q16" s="3"/>
      <c r="R16" s="3"/>
    </row>
    <row r="17" spans="1:18" ht="1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3"/>
      <c r="P17" s="3"/>
      <c r="Q17" s="3"/>
      <c r="R17" s="3"/>
    </row>
    <row r="18" spans="1:18" ht="15">
      <c r="A18" s="18"/>
      <c r="B18" s="27" t="s">
        <v>3</v>
      </c>
      <c r="C18" s="28"/>
      <c r="D18" s="29"/>
      <c r="E18" s="18"/>
      <c r="F18" s="18"/>
      <c r="G18" s="27" t="s">
        <v>4</v>
      </c>
      <c r="H18" s="28"/>
      <c r="I18" s="29"/>
      <c r="J18" s="18"/>
      <c r="K18" s="18"/>
      <c r="L18" s="18"/>
      <c r="M18" s="18"/>
      <c r="N18" s="18"/>
      <c r="O18" s="3"/>
      <c r="P18" s="3"/>
      <c r="Q18" s="3"/>
      <c r="R18" s="3"/>
    </row>
    <row r="19" spans="1:18" ht="15">
      <c r="A19" s="18"/>
      <c r="B19" s="1">
        <v>392</v>
      </c>
      <c r="C19" s="1">
        <v>257</v>
      </c>
      <c r="D19" s="24"/>
      <c r="E19" s="18"/>
      <c r="F19" s="18"/>
      <c r="G19" s="1">
        <v>531</v>
      </c>
      <c r="H19" s="1">
        <v>292</v>
      </c>
      <c r="I19" s="24"/>
      <c r="J19" s="18"/>
      <c r="K19" s="27" t="s">
        <v>3</v>
      </c>
      <c r="L19" s="28"/>
      <c r="M19" s="29"/>
      <c r="N19" s="18"/>
      <c r="O19" s="3"/>
      <c r="P19" s="3"/>
      <c r="Q19" s="3"/>
      <c r="R19" s="3"/>
    </row>
    <row r="20" spans="1:18" ht="15">
      <c r="A20" s="18"/>
      <c r="B20" s="19"/>
      <c r="C20" s="19"/>
      <c r="D20" s="21">
        <f>IF(D19=135,1,0)</f>
        <v>0</v>
      </c>
      <c r="E20" s="18"/>
      <c r="F20" s="18"/>
      <c r="G20" s="18"/>
      <c r="H20" s="18"/>
      <c r="I20" s="20">
        <f>IF(I19=823,1,0)</f>
        <v>0</v>
      </c>
      <c r="J20" s="18"/>
      <c r="K20" s="1">
        <v>937</v>
      </c>
      <c r="L20" s="1">
        <v>769</v>
      </c>
      <c r="M20" s="24"/>
      <c r="N20" s="18"/>
      <c r="O20" s="3"/>
      <c r="P20" s="3"/>
      <c r="Q20" s="3"/>
      <c r="R20" s="3"/>
    </row>
    <row r="21" spans="1:18" ht="15">
      <c r="A21" s="18"/>
      <c r="B21" s="19"/>
      <c r="C21" s="19"/>
      <c r="D21" s="19"/>
      <c r="E21" s="18"/>
      <c r="F21" s="18"/>
      <c r="G21" s="18"/>
      <c r="H21" s="18"/>
      <c r="I21" s="18"/>
      <c r="J21" s="18"/>
      <c r="K21" s="18"/>
      <c r="L21" s="18"/>
      <c r="M21" s="20">
        <f>IF(M20=168,1,0)</f>
        <v>0</v>
      </c>
      <c r="N21" s="18"/>
      <c r="O21" s="3"/>
      <c r="P21" s="3"/>
      <c r="Q21" s="3"/>
      <c r="R21" s="3"/>
    </row>
    <row r="22" spans="1:18" ht="15">
      <c r="A22" s="18"/>
      <c r="B22" s="18"/>
      <c r="C22" s="18"/>
      <c r="D22" s="18"/>
      <c r="E22" s="18"/>
      <c r="F22" s="18"/>
      <c r="G22" s="19"/>
      <c r="H22" s="19"/>
      <c r="I22" s="19"/>
      <c r="J22" s="27" t="s">
        <v>4</v>
      </c>
      <c r="K22" s="28"/>
      <c r="L22" s="29"/>
      <c r="M22" s="18"/>
      <c r="N22" s="18"/>
      <c r="O22" s="3"/>
      <c r="P22" s="3"/>
      <c r="Q22" s="3"/>
      <c r="R22" s="3"/>
    </row>
    <row r="23" spans="1:18" ht="15">
      <c r="A23" s="18"/>
      <c r="B23" s="27" t="s">
        <v>3</v>
      </c>
      <c r="C23" s="28"/>
      <c r="D23" s="29"/>
      <c r="E23" s="18"/>
      <c r="F23" s="18"/>
      <c r="G23" s="19"/>
      <c r="H23" s="19"/>
      <c r="I23" s="19"/>
      <c r="J23" s="1">
        <v>333</v>
      </c>
      <c r="K23" s="1">
        <v>512</v>
      </c>
      <c r="L23" s="24"/>
      <c r="M23" s="18"/>
      <c r="N23" s="18"/>
      <c r="O23" s="3"/>
      <c r="P23" s="3"/>
      <c r="Q23" s="3"/>
      <c r="R23" s="3"/>
    </row>
    <row r="24" spans="1:18" ht="15">
      <c r="A24" s="18"/>
      <c r="B24" s="1">
        <v>423</v>
      </c>
      <c r="C24" s="1">
        <v>181</v>
      </c>
      <c r="D24" s="24"/>
      <c r="E24" s="18"/>
      <c r="F24" s="27" t="s">
        <v>3</v>
      </c>
      <c r="G24" s="28"/>
      <c r="H24" s="29"/>
      <c r="I24" s="19"/>
      <c r="J24" s="18"/>
      <c r="K24" s="18"/>
      <c r="L24" s="20">
        <f>IF(L23=845,1,0)</f>
        <v>0</v>
      </c>
      <c r="M24" s="18"/>
      <c r="N24" s="18"/>
      <c r="O24" s="3"/>
      <c r="P24" s="3"/>
      <c r="Q24" s="3"/>
      <c r="R24" s="3"/>
    </row>
    <row r="25" spans="1:18" ht="15">
      <c r="A25" s="18"/>
      <c r="B25" s="18"/>
      <c r="C25" s="18"/>
      <c r="D25" s="20">
        <f>IF(D24=242,1,0)</f>
        <v>0</v>
      </c>
      <c r="E25" s="18"/>
      <c r="F25" s="1">
        <v>371</v>
      </c>
      <c r="G25" s="1">
        <v>147</v>
      </c>
      <c r="H25" s="24"/>
      <c r="I25" s="19"/>
      <c r="J25" s="2"/>
      <c r="K25" s="30" t="s">
        <v>2</v>
      </c>
      <c r="L25" s="31"/>
      <c r="M25" s="19"/>
      <c r="N25" s="18"/>
      <c r="O25" s="3"/>
      <c r="P25" s="3"/>
      <c r="Q25" s="3"/>
      <c r="R25" s="3"/>
    </row>
    <row r="26" spans="1:18" ht="15">
      <c r="A26" s="27" t="s">
        <v>4</v>
      </c>
      <c r="B26" s="28"/>
      <c r="C26" s="29"/>
      <c r="D26" s="18"/>
      <c r="E26" s="18"/>
      <c r="F26" s="18"/>
      <c r="G26" s="19"/>
      <c r="H26" s="21">
        <f>IF(H25=224,1,0)</f>
        <v>0</v>
      </c>
      <c r="I26" s="19"/>
      <c r="J26" s="2"/>
      <c r="K26" s="32">
        <f>SUM(D7,H7,M7,K11,G10,D13,F16,J16,M21,L24,I20,D20,D25,C28,H26)</f>
        <v>0</v>
      </c>
      <c r="L26" s="33"/>
      <c r="M26" s="19"/>
      <c r="N26" s="18"/>
      <c r="O26" s="3"/>
      <c r="P26" s="3"/>
      <c r="Q26" s="3"/>
      <c r="R26" s="3"/>
    </row>
    <row r="27" spans="1:18" ht="15">
      <c r="A27" s="1">
        <v>184</v>
      </c>
      <c r="B27" s="1">
        <v>141</v>
      </c>
      <c r="C27" s="24"/>
      <c r="D27" s="18"/>
      <c r="E27" s="18"/>
      <c r="F27" s="18"/>
      <c r="G27" s="18"/>
      <c r="H27" s="18"/>
      <c r="I27" s="18"/>
      <c r="J27" s="18"/>
      <c r="K27" s="34"/>
      <c r="L27" s="35"/>
      <c r="M27" s="19"/>
      <c r="N27" s="18"/>
      <c r="O27" s="3"/>
      <c r="P27" s="3"/>
      <c r="Q27" s="3"/>
      <c r="R27" s="3"/>
    </row>
    <row r="28" spans="1:18">
      <c r="A28" s="3"/>
      <c r="B28" s="3"/>
      <c r="C28" s="4">
        <f>IF(C27=325,1,0)</f>
        <v>0</v>
      </c>
      <c r="D28" s="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>
      <c r="A29" s="3"/>
      <c r="B29" s="3"/>
      <c r="C29" s="4"/>
      <c r="D29" s="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</sheetData>
  <sheetProtection sheet="1" objects="1" scenarios="1"/>
  <mergeCells count="17">
    <mergeCell ref="D14:F14"/>
    <mergeCell ref="H14:J14"/>
    <mergeCell ref="B18:D18"/>
    <mergeCell ref="G18:I18"/>
    <mergeCell ref="K5:M5"/>
    <mergeCell ref="E8:G8"/>
    <mergeCell ref="I9:K9"/>
    <mergeCell ref="B11:D11"/>
    <mergeCell ref="B5:D5"/>
    <mergeCell ref="F5:H5"/>
    <mergeCell ref="K19:M19"/>
    <mergeCell ref="F24:H24"/>
    <mergeCell ref="B23:D23"/>
    <mergeCell ref="A26:C26"/>
    <mergeCell ref="J22:L22"/>
    <mergeCell ref="K25:L25"/>
    <mergeCell ref="K26:L27"/>
  </mergeCells>
  <phoneticPr fontId="2" type="noConversion"/>
  <conditionalFormatting sqref="B5:D6">
    <cfRule type="expression" dxfId="30" priority="1" stopIfTrue="1">
      <formula>$D$7</formula>
    </cfRule>
  </conditionalFormatting>
  <conditionalFormatting sqref="F5:H6">
    <cfRule type="expression" dxfId="29" priority="2" stopIfTrue="1">
      <formula>$H$7</formula>
    </cfRule>
  </conditionalFormatting>
  <conditionalFormatting sqref="K5:M6">
    <cfRule type="expression" dxfId="28" priority="3" stopIfTrue="1">
      <formula>$M$7</formula>
    </cfRule>
  </conditionalFormatting>
  <conditionalFormatting sqref="E8:G9">
    <cfRule type="expression" dxfId="27" priority="4" stopIfTrue="1">
      <formula>$G$10</formula>
    </cfRule>
  </conditionalFormatting>
  <conditionalFormatting sqref="I9:K10">
    <cfRule type="expression" dxfId="26" priority="5" stopIfTrue="1">
      <formula>$K$11</formula>
    </cfRule>
  </conditionalFormatting>
  <conditionalFormatting sqref="B11:D12">
    <cfRule type="expression" dxfId="25" priority="6" stopIfTrue="1">
      <formula>$D$13</formula>
    </cfRule>
  </conditionalFormatting>
  <conditionalFormatting sqref="D14:F15">
    <cfRule type="expression" dxfId="24" priority="7" stopIfTrue="1">
      <formula>$F$16</formula>
    </cfRule>
  </conditionalFormatting>
  <conditionalFormatting sqref="H14:J15">
    <cfRule type="expression" dxfId="23" priority="8" stopIfTrue="1">
      <formula>$J$16</formula>
    </cfRule>
  </conditionalFormatting>
  <conditionalFormatting sqref="B18:D19">
    <cfRule type="expression" dxfId="22" priority="9" stopIfTrue="1">
      <formula>$D$20</formula>
    </cfRule>
  </conditionalFormatting>
  <conditionalFormatting sqref="G18:I19">
    <cfRule type="expression" dxfId="21" priority="10" stopIfTrue="1">
      <formula>$I$20</formula>
    </cfRule>
  </conditionalFormatting>
  <conditionalFormatting sqref="K20:M20">
    <cfRule type="expression" dxfId="20" priority="11" stopIfTrue="1">
      <formula>$M$21</formula>
    </cfRule>
  </conditionalFormatting>
  <conditionalFormatting sqref="J22:L23">
    <cfRule type="expression" dxfId="19" priority="12" stopIfTrue="1">
      <formula>$L$24</formula>
    </cfRule>
  </conditionalFormatting>
  <conditionalFormatting sqref="B23:D24">
    <cfRule type="expression" dxfId="18" priority="13" stopIfTrue="1">
      <formula>$D$25</formula>
    </cfRule>
  </conditionalFormatting>
  <conditionalFormatting sqref="F24:H25">
    <cfRule type="expression" dxfId="17" priority="14" stopIfTrue="1">
      <formula>$H$26</formula>
    </cfRule>
  </conditionalFormatting>
  <conditionalFormatting sqref="A26:C27">
    <cfRule type="expression" dxfId="16" priority="15" stopIfTrue="1">
      <formula>$C$28</formula>
    </cfRule>
  </conditionalFormatting>
  <conditionalFormatting sqref="K19:M19">
    <cfRule type="expression" dxfId="15" priority="16" stopIfTrue="1">
      <formula>$M$21</formula>
    </cfRule>
  </conditionalFormatting>
  <pageMargins left="0.75" right="0.75" top="1" bottom="1" header="0.5" footer="0.5"/>
  <pageSetup paperSize="9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R40"/>
  <sheetViews>
    <sheetView workbookViewId="0">
      <selection activeCell="D6" sqref="D6"/>
    </sheetView>
  </sheetViews>
  <sheetFormatPr baseColWidth="10" defaultColWidth="8.83203125" defaultRowHeight="12" x14ac:dyDescent="0"/>
  <sheetData>
    <row r="1" spans="1:18">
      <c r="A1" s="5"/>
      <c r="B1" s="5"/>
      <c r="C1" s="5"/>
      <c r="D1" s="5"/>
      <c r="E1" s="5"/>
      <c r="F1" s="5"/>
      <c r="G1" s="5"/>
      <c r="H1" s="5"/>
      <c r="I1" s="5"/>
      <c r="J1" s="5"/>
      <c r="K1" s="17"/>
      <c r="L1" s="3"/>
      <c r="M1" s="3"/>
      <c r="N1" s="3"/>
      <c r="O1" s="3"/>
      <c r="P1" s="3"/>
      <c r="Q1" s="3"/>
      <c r="R1" s="3"/>
    </row>
    <row r="2" spans="1:18">
      <c r="A2" s="5"/>
      <c r="B2" s="5"/>
      <c r="C2" s="5"/>
      <c r="D2" s="5"/>
      <c r="E2" s="5"/>
      <c r="F2" s="5"/>
      <c r="G2" s="5"/>
      <c r="H2" s="5"/>
      <c r="I2" s="5"/>
      <c r="J2" s="5"/>
      <c r="K2" s="17"/>
      <c r="L2" s="3"/>
      <c r="M2" s="3"/>
      <c r="N2" s="3"/>
      <c r="O2" s="3"/>
      <c r="P2" s="3"/>
      <c r="Q2" s="3"/>
      <c r="R2" s="3"/>
    </row>
    <row r="3" spans="1:18">
      <c r="A3" s="5"/>
      <c r="B3" s="5"/>
      <c r="C3" s="5"/>
      <c r="D3" s="5"/>
      <c r="E3" s="5"/>
      <c r="F3" s="5"/>
      <c r="G3" s="5"/>
      <c r="H3" s="5"/>
      <c r="I3" s="5"/>
      <c r="J3" s="5"/>
      <c r="K3" s="17"/>
      <c r="L3" s="3"/>
      <c r="M3" s="3"/>
      <c r="N3" s="3"/>
      <c r="O3" s="3"/>
      <c r="P3" s="3"/>
      <c r="Q3" s="3"/>
      <c r="R3" s="3"/>
    </row>
    <row r="4" spans="1:18" ht="1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3"/>
      <c r="P4" s="3"/>
      <c r="Q4" s="3"/>
      <c r="R4" s="3"/>
    </row>
    <row r="5" spans="1:18" ht="15">
      <c r="A5" s="18"/>
      <c r="B5" s="27" t="s">
        <v>5</v>
      </c>
      <c r="C5" s="28"/>
      <c r="D5" s="29"/>
      <c r="E5" s="18"/>
      <c r="F5" s="27" t="s">
        <v>6</v>
      </c>
      <c r="G5" s="28"/>
      <c r="H5" s="29"/>
      <c r="I5" s="18"/>
      <c r="J5" s="18"/>
      <c r="K5" s="27" t="s">
        <v>6</v>
      </c>
      <c r="L5" s="28"/>
      <c r="M5" s="29"/>
      <c r="N5" s="18"/>
      <c r="O5" s="3"/>
      <c r="P5" s="3"/>
      <c r="Q5" s="3"/>
      <c r="R5" s="3"/>
    </row>
    <row r="6" spans="1:18" ht="15">
      <c r="A6" s="18"/>
      <c r="B6" s="1">
        <v>27</v>
      </c>
      <c r="C6" s="1">
        <v>9</v>
      </c>
      <c r="D6" s="24"/>
      <c r="E6" s="18"/>
      <c r="F6" s="1">
        <v>768</v>
      </c>
      <c r="G6" s="1">
        <v>12</v>
      </c>
      <c r="H6" s="24"/>
      <c r="I6" s="18"/>
      <c r="J6" s="18"/>
      <c r="K6" s="1">
        <v>504</v>
      </c>
      <c r="L6" s="1">
        <v>72</v>
      </c>
      <c r="M6" s="24"/>
      <c r="N6" s="18"/>
      <c r="O6" s="3"/>
      <c r="P6" s="3"/>
      <c r="Q6" s="3"/>
      <c r="R6" s="3"/>
    </row>
    <row r="7" spans="1:18" ht="15">
      <c r="A7" s="18"/>
      <c r="B7" s="18"/>
      <c r="C7" s="18"/>
      <c r="D7" s="20">
        <f>IF(D6=243,1,0)</f>
        <v>0</v>
      </c>
      <c r="E7" s="18"/>
      <c r="F7" s="18"/>
      <c r="G7" s="18"/>
      <c r="H7" s="20">
        <f>IF(H6=64,1,0)</f>
        <v>0</v>
      </c>
      <c r="I7" s="18"/>
      <c r="J7" s="18"/>
      <c r="K7" s="18"/>
      <c r="L7" s="18"/>
      <c r="M7" s="20">
        <f>IF(M6=7,1,0)</f>
        <v>0</v>
      </c>
      <c r="N7" s="18"/>
      <c r="O7" s="3"/>
      <c r="P7" s="3"/>
      <c r="Q7" s="3"/>
      <c r="R7" s="3"/>
    </row>
    <row r="8" spans="1:18" ht="15">
      <c r="A8" s="19"/>
      <c r="B8" s="19"/>
      <c r="C8" s="19"/>
      <c r="D8" s="18"/>
      <c r="E8" s="27" t="s">
        <v>5</v>
      </c>
      <c r="F8" s="28"/>
      <c r="G8" s="29"/>
      <c r="H8" s="18"/>
      <c r="I8" s="2"/>
      <c r="J8" s="2"/>
      <c r="K8" s="2"/>
      <c r="L8" s="18"/>
      <c r="M8" s="18"/>
      <c r="N8" s="18"/>
      <c r="O8" s="3"/>
      <c r="P8" s="3"/>
      <c r="Q8" s="3"/>
      <c r="R8" s="3"/>
    </row>
    <row r="9" spans="1:18" ht="15">
      <c r="A9" s="19"/>
      <c r="B9" s="19"/>
      <c r="C9" s="19"/>
      <c r="D9" s="18"/>
      <c r="E9" s="1">
        <v>12</v>
      </c>
      <c r="F9" s="1">
        <v>31</v>
      </c>
      <c r="G9" s="24"/>
      <c r="H9" s="18"/>
      <c r="I9" s="27" t="s">
        <v>3</v>
      </c>
      <c r="J9" s="28"/>
      <c r="K9" s="29"/>
      <c r="L9" s="18"/>
      <c r="M9" s="18"/>
      <c r="N9" s="18"/>
      <c r="O9" s="3"/>
      <c r="P9" s="3"/>
      <c r="Q9" s="22"/>
      <c r="R9" s="3"/>
    </row>
    <row r="10" spans="1:18" ht="15">
      <c r="A10" s="18"/>
      <c r="B10" s="18"/>
      <c r="C10" s="18"/>
      <c r="D10" s="18"/>
      <c r="E10" s="18"/>
      <c r="F10" s="18"/>
      <c r="G10" s="20">
        <f>IF(G9=372,1,0)</f>
        <v>0</v>
      </c>
      <c r="H10" s="18"/>
      <c r="I10" s="1">
        <v>142</v>
      </c>
      <c r="J10" s="1">
        <v>84</v>
      </c>
      <c r="K10" s="24"/>
      <c r="L10" s="18"/>
      <c r="M10" s="18"/>
      <c r="N10" s="18"/>
      <c r="O10" s="3"/>
      <c r="P10" s="3"/>
      <c r="Q10" s="3"/>
      <c r="R10" s="3"/>
    </row>
    <row r="11" spans="1:18" ht="15">
      <c r="A11" s="18"/>
      <c r="B11" s="27" t="s">
        <v>4</v>
      </c>
      <c r="C11" s="28"/>
      <c r="D11" s="29"/>
      <c r="E11" s="18"/>
      <c r="F11" s="18"/>
      <c r="G11" s="18"/>
      <c r="H11" s="18"/>
      <c r="I11" s="18"/>
      <c r="J11" s="18"/>
      <c r="K11" s="3">
        <f>IF(K10=58,1,0)</f>
        <v>0</v>
      </c>
      <c r="L11" s="2"/>
      <c r="M11" s="2"/>
      <c r="N11" s="18"/>
      <c r="O11" s="3"/>
      <c r="P11" s="3"/>
      <c r="Q11" s="3"/>
      <c r="R11" s="3"/>
    </row>
    <row r="12" spans="1:18" ht="15">
      <c r="A12" s="18"/>
      <c r="B12" s="1">
        <v>313</v>
      </c>
      <c r="C12" s="1">
        <v>238</v>
      </c>
      <c r="D12" s="24"/>
      <c r="E12" s="18"/>
      <c r="F12" s="18"/>
      <c r="G12" s="18"/>
      <c r="H12" s="18"/>
      <c r="I12" s="18"/>
      <c r="J12" s="18"/>
      <c r="K12" s="2"/>
      <c r="L12" s="2"/>
      <c r="M12" s="2"/>
      <c r="N12" s="18"/>
      <c r="O12" s="3"/>
      <c r="P12" s="3"/>
      <c r="Q12" s="3"/>
      <c r="R12" s="3"/>
    </row>
    <row r="13" spans="1:18" ht="15">
      <c r="A13" s="18"/>
      <c r="B13" s="18"/>
      <c r="C13" s="18"/>
      <c r="D13" s="20">
        <f>IF(D12=551,1,0)</f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3"/>
      <c r="P13" s="3"/>
      <c r="Q13" s="3"/>
      <c r="R13" s="3"/>
    </row>
    <row r="14" spans="1:18" ht="15">
      <c r="A14" s="18"/>
      <c r="B14" s="18"/>
      <c r="C14" s="18"/>
      <c r="D14" s="27" t="s">
        <v>6</v>
      </c>
      <c r="E14" s="28"/>
      <c r="F14" s="29"/>
      <c r="G14" s="18"/>
      <c r="H14" s="27" t="s">
        <v>5</v>
      </c>
      <c r="I14" s="28"/>
      <c r="J14" s="29"/>
      <c r="K14" s="18"/>
      <c r="L14" s="18"/>
      <c r="M14" s="18"/>
      <c r="N14" s="18"/>
      <c r="O14" s="3"/>
      <c r="P14" s="3"/>
      <c r="Q14" s="3"/>
      <c r="R14" s="3"/>
    </row>
    <row r="15" spans="1:18" ht="15">
      <c r="A15" s="18"/>
      <c r="B15" s="18"/>
      <c r="C15" s="18"/>
      <c r="D15" s="1">
        <v>548</v>
      </c>
      <c r="E15" s="1">
        <v>4</v>
      </c>
      <c r="F15" s="24"/>
      <c r="G15" s="18"/>
      <c r="H15" s="1">
        <v>5</v>
      </c>
      <c r="I15" s="1">
        <v>39</v>
      </c>
      <c r="J15" s="24"/>
      <c r="K15" s="18"/>
      <c r="L15" s="18"/>
      <c r="M15" s="18"/>
      <c r="N15" s="18"/>
      <c r="O15" s="3"/>
      <c r="P15" s="3"/>
      <c r="Q15" s="3"/>
      <c r="R15" s="3"/>
    </row>
    <row r="16" spans="1:18" ht="15">
      <c r="A16" s="18"/>
      <c r="B16" s="18"/>
      <c r="C16" s="18"/>
      <c r="D16" s="18"/>
      <c r="E16" s="18"/>
      <c r="F16" s="20">
        <f>IF(F15=137,1,0)</f>
        <v>0</v>
      </c>
      <c r="G16" s="18"/>
      <c r="H16" s="18"/>
      <c r="I16" s="18"/>
      <c r="J16" s="20">
        <f>IF(J15=195,1,0)</f>
        <v>0</v>
      </c>
      <c r="K16" s="18"/>
      <c r="L16" s="18"/>
      <c r="M16" s="18"/>
      <c r="N16" s="18"/>
      <c r="O16" s="3"/>
      <c r="P16" s="3"/>
      <c r="Q16" s="3"/>
      <c r="R16" s="3"/>
    </row>
    <row r="17" spans="1:18" ht="15">
      <c r="A17" s="18"/>
      <c r="B17" s="18"/>
      <c r="C17" s="18"/>
      <c r="D17" s="18"/>
      <c r="E17" s="18"/>
      <c r="F17" s="18"/>
      <c r="G17" s="18"/>
      <c r="H17" s="18"/>
      <c r="I17" s="18"/>
      <c r="J17" s="20"/>
      <c r="K17" s="18"/>
      <c r="L17" s="18"/>
      <c r="M17" s="18"/>
      <c r="N17" s="18"/>
      <c r="O17" s="3"/>
      <c r="P17" s="3"/>
      <c r="Q17" s="3"/>
      <c r="R17" s="3"/>
    </row>
    <row r="18" spans="1:18" ht="15">
      <c r="A18" s="18"/>
      <c r="B18" s="27" t="s">
        <v>4</v>
      </c>
      <c r="C18" s="28"/>
      <c r="D18" s="29"/>
      <c r="E18" s="18"/>
      <c r="F18" s="18"/>
      <c r="G18" s="27" t="s">
        <v>3</v>
      </c>
      <c r="H18" s="28"/>
      <c r="I18" s="29"/>
      <c r="J18" s="18"/>
      <c r="K18" s="18"/>
      <c r="L18" s="18"/>
      <c r="M18" s="18"/>
      <c r="N18" s="18"/>
      <c r="O18" s="3"/>
      <c r="P18" s="3"/>
      <c r="Q18" s="3"/>
      <c r="R18" s="3"/>
    </row>
    <row r="19" spans="1:18" ht="15">
      <c r="A19" s="18"/>
      <c r="B19" s="1">
        <v>359</v>
      </c>
      <c r="C19" s="1">
        <v>375</v>
      </c>
      <c r="D19" s="24"/>
      <c r="E19" s="18"/>
      <c r="F19" s="18"/>
      <c r="G19" s="1">
        <v>734</v>
      </c>
      <c r="H19" s="1">
        <v>155</v>
      </c>
      <c r="I19" s="24"/>
      <c r="J19" s="18"/>
      <c r="K19" s="27" t="s">
        <v>6</v>
      </c>
      <c r="L19" s="28"/>
      <c r="M19" s="29"/>
      <c r="N19" s="18"/>
      <c r="O19" s="3"/>
      <c r="P19" s="3"/>
      <c r="Q19" s="3"/>
      <c r="R19" s="3"/>
    </row>
    <row r="20" spans="1:18" ht="15">
      <c r="A20" s="18"/>
      <c r="B20" s="19"/>
      <c r="C20" s="19"/>
      <c r="D20" s="21">
        <f>IF(D19=734,1,0)</f>
        <v>0</v>
      </c>
      <c r="E20" s="18"/>
      <c r="F20" s="18"/>
      <c r="G20" s="18"/>
      <c r="H20" s="18"/>
      <c r="I20" s="20">
        <f>IF(I19=579,1,0)</f>
        <v>0</v>
      </c>
      <c r="J20" s="18"/>
      <c r="K20" s="1">
        <v>572</v>
      </c>
      <c r="L20" s="1">
        <v>11</v>
      </c>
      <c r="M20" s="24"/>
      <c r="N20" s="18"/>
      <c r="O20" s="3"/>
      <c r="P20" s="3"/>
      <c r="Q20" s="3"/>
      <c r="R20" s="3"/>
    </row>
    <row r="21" spans="1:18" ht="15">
      <c r="A21" s="18"/>
      <c r="B21" s="19"/>
      <c r="C21" s="19"/>
      <c r="D21" s="19"/>
      <c r="E21" s="18"/>
      <c r="F21" s="18"/>
      <c r="G21" s="18"/>
      <c r="H21" s="18"/>
      <c r="I21" s="18"/>
      <c r="J21" s="18"/>
      <c r="K21" s="18"/>
      <c r="L21" s="18"/>
      <c r="M21" s="20">
        <f>IF(M20=52,1,0)</f>
        <v>0</v>
      </c>
      <c r="N21" s="18"/>
      <c r="O21" s="3"/>
      <c r="P21" s="3"/>
      <c r="Q21" s="3"/>
      <c r="R21" s="3"/>
    </row>
    <row r="22" spans="1:18" ht="15">
      <c r="A22" s="18"/>
      <c r="B22" s="18"/>
      <c r="C22" s="18"/>
      <c r="D22" s="18"/>
      <c r="E22" s="18"/>
      <c r="F22" s="18"/>
      <c r="G22" s="19"/>
      <c r="H22" s="19"/>
      <c r="I22" s="19"/>
      <c r="J22" s="27" t="s">
        <v>5</v>
      </c>
      <c r="K22" s="28"/>
      <c r="L22" s="29"/>
      <c r="M22" s="18"/>
      <c r="N22" s="18"/>
      <c r="O22" s="3"/>
      <c r="P22" s="3"/>
      <c r="Q22" s="3"/>
      <c r="R22" s="3"/>
    </row>
    <row r="23" spans="1:18" ht="15">
      <c r="A23" s="18"/>
      <c r="B23" s="27" t="s">
        <v>5</v>
      </c>
      <c r="C23" s="28"/>
      <c r="D23" s="29"/>
      <c r="E23" s="18"/>
      <c r="F23" s="18"/>
      <c r="G23" s="19"/>
      <c r="H23" s="19"/>
      <c r="I23" s="19"/>
      <c r="J23" s="1">
        <v>132</v>
      </c>
      <c r="K23" s="1">
        <v>6</v>
      </c>
      <c r="L23" s="24"/>
      <c r="M23" s="18"/>
      <c r="N23" s="18"/>
      <c r="O23" s="3"/>
      <c r="P23" s="3"/>
      <c r="Q23" s="3"/>
      <c r="R23" s="3"/>
    </row>
    <row r="24" spans="1:18" ht="15">
      <c r="A24" s="18"/>
      <c r="B24" s="1">
        <v>19</v>
      </c>
      <c r="C24" s="1">
        <v>23</v>
      </c>
      <c r="D24" s="24"/>
      <c r="E24" s="18"/>
      <c r="F24" s="27" t="s">
        <v>3</v>
      </c>
      <c r="G24" s="28"/>
      <c r="H24" s="29"/>
      <c r="I24" s="19"/>
      <c r="J24" s="18"/>
      <c r="K24" s="18"/>
      <c r="L24" s="20">
        <f>IF(L23=792,1,0)</f>
        <v>0</v>
      </c>
      <c r="M24" s="18"/>
      <c r="N24" s="18"/>
      <c r="O24" s="3"/>
      <c r="P24" s="3"/>
      <c r="Q24" s="3"/>
      <c r="R24" s="3"/>
    </row>
    <row r="25" spans="1:18" ht="15">
      <c r="A25" s="18"/>
      <c r="B25" s="18"/>
      <c r="C25" s="18"/>
      <c r="D25" s="20">
        <f>IF(D24=437,1,0)</f>
        <v>0</v>
      </c>
      <c r="E25" s="18"/>
      <c r="F25" s="1">
        <v>941</v>
      </c>
      <c r="G25" s="1">
        <v>563</v>
      </c>
      <c r="H25" s="24"/>
      <c r="I25" s="19"/>
      <c r="J25" s="2"/>
      <c r="K25" s="30" t="s">
        <v>2</v>
      </c>
      <c r="L25" s="31"/>
      <c r="M25" s="19"/>
      <c r="N25" s="18"/>
      <c r="O25" s="3"/>
      <c r="P25" s="3"/>
      <c r="Q25" s="3"/>
      <c r="R25" s="3"/>
    </row>
    <row r="26" spans="1:18" ht="15">
      <c r="A26" s="27" t="s">
        <v>6</v>
      </c>
      <c r="B26" s="28"/>
      <c r="C26" s="29"/>
      <c r="D26" s="18"/>
      <c r="E26" s="18"/>
      <c r="F26" s="18"/>
      <c r="G26" s="19"/>
      <c r="H26" s="21">
        <f>IF(H25=378,1,0)</f>
        <v>0</v>
      </c>
      <c r="I26" s="19"/>
      <c r="J26" s="2"/>
      <c r="K26" s="32">
        <f>SUM(D7,H7,M7,K11,G10,D13,F16,J16,M21,L24,I20,D20,D25,C28,H26)</f>
        <v>0</v>
      </c>
      <c r="L26" s="33"/>
      <c r="M26" s="19"/>
      <c r="N26" s="18"/>
      <c r="O26" s="3"/>
      <c r="P26" s="3"/>
      <c r="Q26" s="3"/>
      <c r="R26" s="3"/>
    </row>
    <row r="27" spans="1:18" ht="15">
      <c r="A27" s="1">
        <v>286</v>
      </c>
      <c r="B27" s="1">
        <v>13</v>
      </c>
      <c r="C27" s="24"/>
      <c r="D27" s="18"/>
      <c r="E27" s="18"/>
      <c r="F27" s="18"/>
      <c r="G27" s="18"/>
      <c r="H27" s="18"/>
      <c r="I27" s="18"/>
      <c r="J27" s="18"/>
      <c r="K27" s="34"/>
      <c r="L27" s="35"/>
      <c r="M27" s="19"/>
      <c r="N27" s="18"/>
      <c r="O27" s="3"/>
      <c r="P27" s="3"/>
      <c r="Q27" s="3"/>
      <c r="R27" s="3"/>
    </row>
    <row r="28" spans="1:18">
      <c r="A28" s="3"/>
      <c r="B28" s="3"/>
      <c r="C28" s="4">
        <f>IF(C27=22,1,0)</f>
        <v>0</v>
      </c>
      <c r="D28" s="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>
      <c r="A29" s="3"/>
      <c r="B29" s="3"/>
      <c r="C29" s="4"/>
      <c r="D29" s="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</sheetData>
  <sheetProtection sheet="1" objects="1" scenarios="1"/>
  <mergeCells count="17">
    <mergeCell ref="K19:M19"/>
    <mergeCell ref="F24:H24"/>
    <mergeCell ref="B23:D23"/>
    <mergeCell ref="A26:C26"/>
    <mergeCell ref="J22:L22"/>
    <mergeCell ref="K25:L25"/>
    <mergeCell ref="K26:L27"/>
    <mergeCell ref="D14:F14"/>
    <mergeCell ref="H14:J14"/>
    <mergeCell ref="B18:D18"/>
    <mergeCell ref="G18:I18"/>
    <mergeCell ref="K5:M5"/>
    <mergeCell ref="E8:G8"/>
    <mergeCell ref="I9:K9"/>
    <mergeCell ref="B11:D11"/>
    <mergeCell ref="B5:D5"/>
    <mergeCell ref="F5:H5"/>
  </mergeCells>
  <phoneticPr fontId="2" type="noConversion"/>
  <conditionalFormatting sqref="B5:D6">
    <cfRule type="expression" dxfId="14" priority="1" stopIfTrue="1">
      <formula>$D$7</formula>
    </cfRule>
  </conditionalFormatting>
  <conditionalFormatting sqref="F5:H6">
    <cfRule type="expression" dxfId="13" priority="2" stopIfTrue="1">
      <formula>$H$7</formula>
    </cfRule>
  </conditionalFormatting>
  <conditionalFormatting sqref="K5:M6">
    <cfRule type="expression" dxfId="12" priority="3" stopIfTrue="1">
      <formula>$M$7</formula>
    </cfRule>
  </conditionalFormatting>
  <conditionalFormatting sqref="E8:G9">
    <cfRule type="expression" dxfId="11" priority="4" stopIfTrue="1">
      <formula>$G$10</formula>
    </cfRule>
  </conditionalFormatting>
  <conditionalFormatting sqref="I9:K10">
    <cfRule type="expression" dxfId="10" priority="5" stopIfTrue="1">
      <formula>$K$11</formula>
    </cfRule>
  </conditionalFormatting>
  <conditionalFormatting sqref="B11:D12">
    <cfRule type="expression" dxfId="9" priority="6" stopIfTrue="1">
      <formula>$D$13</formula>
    </cfRule>
  </conditionalFormatting>
  <conditionalFormatting sqref="D14:F15">
    <cfRule type="expression" dxfId="8" priority="7" stopIfTrue="1">
      <formula>$F$16</formula>
    </cfRule>
  </conditionalFormatting>
  <conditionalFormatting sqref="H14:J15">
    <cfRule type="expression" dxfId="7" priority="8" stopIfTrue="1">
      <formula>$J$16</formula>
    </cfRule>
  </conditionalFormatting>
  <conditionalFormatting sqref="B18:D19">
    <cfRule type="expression" dxfId="6" priority="9" stopIfTrue="1">
      <formula>$D$20</formula>
    </cfRule>
  </conditionalFormatting>
  <conditionalFormatting sqref="G18:I19">
    <cfRule type="expression" dxfId="5" priority="10" stopIfTrue="1">
      <formula>$I$20</formula>
    </cfRule>
  </conditionalFormatting>
  <conditionalFormatting sqref="K19:M20">
    <cfRule type="expression" dxfId="4" priority="11" stopIfTrue="1">
      <formula>$M$21</formula>
    </cfRule>
  </conditionalFormatting>
  <conditionalFormatting sqref="J22:L23">
    <cfRule type="expression" dxfId="3" priority="12" stopIfTrue="1">
      <formula>$L$24</formula>
    </cfRule>
  </conditionalFormatting>
  <conditionalFormatting sqref="B23:D24">
    <cfRule type="expression" dxfId="2" priority="13" stopIfTrue="1">
      <formula>$D$25</formula>
    </cfRule>
  </conditionalFormatting>
  <conditionalFormatting sqref="F24:H25">
    <cfRule type="expression" dxfId="1" priority="14" stopIfTrue="1">
      <formula>$H$26</formula>
    </cfRule>
  </conditionalFormatting>
  <conditionalFormatting sqref="A26:C27">
    <cfRule type="expression" dxfId="0" priority="15" stopIfTrue="1">
      <formula>$C$28</formula>
    </cfRule>
  </conditionalFormatting>
  <pageMargins left="0.75" right="0.75" top="1" bottom="1" header="0.5" footer="0.5"/>
  <pageSetup paperSize="9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Level 1</vt:lpstr>
      <vt:lpstr>Level 2</vt:lpstr>
      <vt:lpstr>Level 3</vt:lpstr>
    </vt:vector>
  </TitlesOfParts>
  <Company> Home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Haughton</dc:creator>
  <cp:lastModifiedBy>Judy Stephenson</cp:lastModifiedBy>
  <dcterms:created xsi:type="dcterms:W3CDTF">2008-01-03T15:19:13Z</dcterms:created>
  <dcterms:modified xsi:type="dcterms:W3CDTF">2015-09-19T05:54:47Z</dcterms:modified>
</cp:coreProperties>
</file>